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520" windowHeight="10020" tabRatio="725" activeTab="0"/>
  </bookViews>
  <sheets>
    <sheet name="2 TRIM-20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 TRIM-2014'!$B$1:$I$151</definedName>
    <definedName name="_xlnm.Print_Titles" localSheetId="0">'2 TRIM-2014'!$1:$11</definedName>
  </definedNames>
  <calcPr fullCalcOnLoad="1"/>
</workbook>
</file>

<file path=xl/sharedStrings.xml><?xml version="1.0" encoding="utf-8"?>
<sst xmlns="http://schemas.openxmlformats.org/spreadsheetml/2006/main" count="121" uniqueCount="32">
  <si>
    <t>TOTAL</t>
  </si>
  <si>
    <t>GASTO CORRIENTE</t>
  </si>
  <si>
    <t>1000 SERVICIOS PERSONALES</t>
  </si>
  <si>
    <t>2000 MATERIALES Y SUMINISTROS</t>
  </si>
  <si>
    <t>3000 SERVICIOS GENERALES</t>
  </si>
  <si>
    <t>4000 TRANSFERENCIAS, ASIGNACIONES, SUBSIDIOS Y OTRAS AYUDAS</t>
  </si>
  <si>
    <t>GASTO DE INVERSIÓN</t>
  </si>
  <si>
    <t>5000 BIENES MUEBLES, INMUEBLES E INTANGIBLES</t>
  </si>
  <si>
    <t>6000 INVERSIÓN PÚBLICA</t>
  </si>
  <si>
    <t>7000 INVERSIÓN FINANCIERA Y OTRAS PROVICIONES</t>
  </si>
  <si>
    <t>EGRESOS APROBADOS</t>
  </si>
  <si>
    <t>AMPLIACIONES / REDUCCIONES</t>
  </si>
  <si>
    <t>EGRESOS MODIFICADO</t>
  </si>
  <si>
    <t>EGRESOS COMPROMETIDOS</t>
  </si>
  <si>
    <t>EGRESOS DEVENGADOS</t>
  </si>
  <si>
    <t>EGRESOS EJERCIDOS</t>
  </si>
  <si>
    <t>EGRESOS PAGADOS</t>
  </si>
  <si>
    <t>CAPÍTULO DE GASTO / MOMENTO CONTABLE</t>
  </si>
  <si>
    <t>CAJA DE PREVISIÓN DE LA POLICÍA PREVENTIVA DEL D.F.</t>
  </si>
  <si>
    <t>GERENCIA DE FINANZAS E INFORMÁTICA</t>
  </si>
  <si>
    <t>SUBGERENCIA DE PLANEACIÓN Y PRESUPUESTO</t>
  </si>
  <si>
    <t>124 305  Fomento y concertación de acciones institucionales en pro de la igualdad</t>
  </si>
  <si>
    <t>172 301 Gestión integral del riesgo en materia de Protección Civil</t>
  </si>
  <si>
    <t>185 301 Administración de recursos institucionales</t>
  </si>
  <si>
    <t>225 355  Operación del Sistema de Créditos Hipotecarios</t>
  </si>
  <si>
    <t xml:space="preserve">232 382  Otorgamiento de servicios de salud </t>
  </si>
  <si>
    <t>242 429  Promoción y ejecución  de actividades socioculturales</t>
  </si>
  <si>
    <t>262 458  Operación del Sistema de Pensiones</t>
  </si>
  <si>
    <t>271 522  Operación del Sistema de Crédito a Corto Plazo  y Especiales</t>
  </si>
  <si>
    <t xml:space="preserve">271 523  Otorgamiento de Apoyos Económicos </t>
  </si>
  <si>
    <t xml:space="preserve">TOTAL CAJA DE PREVISIÓN </t>
  </si>
  <si>
    <t>ESTADO ANALÍTICO DEL EJERCICIO DEL PRESUPUESTO DE EGRESOS ENERO-JUNIO 2014 POR ACTIVIDAD INSTITUCIONAL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</si>
</sst>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6"/>
      <name val="Palatino Linotype"/>
      <family val="1"/>
    </font>
    <font>
      <sz val="10"/>
      <name val="Palatino Linotype"/>
      <family val="1"/>
    </font>
    <font>
      <sz val="6"/>
      <name val="Gotham Rounded Book"/>
      <family val="3"/>
    </font>
    <font>
      <sz val="10"/>
      <name val="Gotham Rounded Book"/>
      <family val="3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3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" fillId="0" borderId="0" xfId="65" applyFont="1">
      <alignment/>
      <protection/>
    </xf>
    <xf numFmtId="0" fontId="5" fillId="0" borderId="0" xfId="65" applyFont="1">
      <alignment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9" fillId="0" borderId="10" xfId="65" applyFont="1" applyFill="1" applyBorder="1" applyAlignment="1">
      <alignment horizontal="center"/>
      <protection/>
    </xf>
    <xf numFmtId="0" fontId="9" fillId="0" borderId="10" xfId="65" applyFont="1" applyFill="1" applyBorder="1">
      <alignment/>
      <protection/>
    </xf>
    <xf numFmtId="0" fontId="9" fillId="0" borderId="11" xfId="65" applyFont="1" applyFill="1" applyBorder="1">
      <alignment/>
      <protection/>
    </xf>
    <xf numFmtId="0" fontId="8" fillId="0" borderId="11" xfId="65" applyFont="1" applyBorder="1">
      <alignment/>
      <protection/>
    </xf>
    <xf numFmtId="0" fontId="4" fillId="0" borderId="12" xfId="65" applyFont="1" applyBorder="1">
      <alignment/>
      <protection/>
    </xf>
    <xf numFmtId="0" fontId="9" fillId="0" borderId="11" xfId="65" applyFont="1" applyBorder="1">
      <alignment/>
      <protection/>
    </xf>
    <xf numFmtId="0" fontId="9" fillId="0" borderId="11" xfId="65" applyFont="1" applyBorder="1" applyAlignment="1">
      <alignment horizontal="justify" vertical="top" wrapText="1"/>
      <protection/>
    </xf>
    <xf numFmtId="4" fontId="9" fillId="0" borderId="11" xfId="65" applyNumberFormat="1" applyFont="1" applyFill="1" applyBorder="1">
      <alignment/>
      <protection/>
    </xf>
    <xf numFmtId="4" fontId="8" fillId="0" borderId="11" xfId="65" applyNumberFormat="1" applyFont="1" applyFill="1" applyBorder="1">
      <alignment/>
      <protection/>
    </xf>
    <xf numFmtId="4" fontId="8" fillId="0" borderId="10" xfId="65" applyNumberFormat="1" applyFont="1" applyFill="1" applyBorder="1">
      <alignment/>
      <protection/>
    </xf>
    <xf numFmtId="4" fontId="4" fillId="0" borderId="0" xfId="65" applyNumberFormat="1" applyFont="1" applyFill="1">
      <alignment/>
      <protection/>
    </xf>
    <xf numFmtId="4" fontId="4" fillId="0" borderId="12" xfId="65" applyNumberFormat="1" applyFont="1" applyFill="1" applyBorder="1">
      <alignment/>
      <protection/>
    </xf>
    <xf numFmtId="0" fontId="9" fillId="33" borderId="11" xfId="65" applyFont="1" applyFill="1" applyBorder="1">
      <alignment/>
      <protection/>
    </xf>
    <xf numFmtId="4" fontId="9" fillId="33" borderId="11" xfId="65" applyNumberFormat="1" applyFont="1" applyFill="1" applyBorder="1">
      <alignment/>
      <protection/>
    </xf>
    <xf numFmtId="0" fontId="9" fillId="34" borderId="11" xfId="65" applyFont="1" applyFill="1" applyBorder="1">
      <alignment/>
      <protection/>
    </xf>
    <xf numFmtId="4" fontId="9" fillId="34" borderId="11" xfId="65" applyNumberFormat="1" applyFont="1" applyFill="1" applyBorder="1">
      <alignment/>
      <protection/>
    </xf>
    <xf numFmtId="0" fontId="9" fillId="28" borderId="13" xfId="65" applyFont="1" applyFill="1" applyBorder="1" applyAlignment="1">
      <alignment horizontal="center"/>
      <protection/>
    </xf>
    <xf numFmtId="0" fontId="9" fillId="28" borderId="12" xfId="65" applyFont="1" applyFill="1" applyBorder="1" applyAlignment="1">
      <alignment horizontal="center" vertical="top" wrapText="1"/>
      <protection/>
    </xf>
    <xf numFmtId="0" fontId="10" fillId="28" borderId="13" xfId="65" applyFont="1" applyFill="1" applyBorder="1">
      <alignment/>
      <protection/>
    </xf>
    <xf numFmtId="4" fontId="10" fillId="28" borderId="13" xfId="65" applyNumberFormat="1" applyFont="1" applyFill="1" applyBorder="1">
      <alignment/>
      <protection/>
    </xf>
    <xf numFmtId="0" fontId="10" fillId="35" borderId="10" xfId="65" applyFont="1" applyFill="1" applyBorder="1" applyAlignment="1">
      <alignment horizontal="left" vertical="top" wrapText="1"/>
      <protection/>
    </xf>
    <xf numFmtId="0" fontId="8" fillId="0" borderId="0" xfId="65" applyFont="1" applyAlignment="1">
      <alignment horizontal="center"/>
      <protection/>
    </xf>
    <xf numFmtId="0" fontId="9" fillId="34" borderId="12" xfId="65" applyFont="1" applyFill="1" applyBorder="1">
      <alignment/>
      <protection/>
    </xf>
    <xf numFmtId="4" fontId="9" fillId="34" borderId="12" xfId="65" applyNumberFormat="1" applyFont="1" applyFill="1" applyBorder="1">
      <alignment/>
      <protection/>
    </xf>
    <xf numFmtId="0" fontId="8" fillId="0" borderId="13" xfId="65" applyFont="1" applyBorder="1">
      <alignment/>
      <protection/>
    </xf>
    <xf numFmtId="4" fontId="8" fillId="36" borderId="13" xfId="65" applyNumberFormat="1" applyFont="1" applyFill="1" applyBorder="1">
      <alignment/>
      <protection/>
    </xf>
    <xf numFmtId="4" fontId="8" fillId="0" borderId="13" xfId="65" applyNumberFormat="1" applyFont="1" applyFill="1" applyBorder="1">
      <alignment/>
      <protection/>
    </xf>
    <xf numFmtId="0" fontId="9" fillId="0" borderId="13" xfId="65" applyFont="1" applyBorder="1">
      <alignment/>
      <protection/>
    </xf>
    <xf numFmtId="4" fontId="9" fillId="34" borderId="13" xfId="65" applyNumberFormat="1" applyFont="1" applyFill="1" applyBorder="1">
      <alignment/>
      <protection/>
    </xf>
    <xf numFmtId="4" fontId="6" fillId="0" borderId="0" xfId="65" applyNumberFormat="1" applyFont="1">
      <alignment/>
      <protection/>
    </xf>
    <xf numFmtId="0" fontId="9" fillId="0" borderId="14" xfId="65" applyFont="1" applyFill="1" applyBorder="1" applyAlignment="1">
      <alignment horizontal="center" vertical="top" wrapText="1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Fill="1" applyBorder="1" applyAlignment="1">
      <alignment horizontal="center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3 2" xfId="56"/>
    <cellStyle name="Normal 3 3" xfId="57"/>
    <cellStyle name="Normal 3 4" xfId="58"/>
    <cellStyle name="Normal 4" xfId="59"/>
    <cellStyle name="Normal 4 2" xfId="60"/>
    <cellStyle name="Normal 5" xfId="61"/>
    <cellStyle name="Normal 6" xfId="62"/>
    <cellStyle name="Normal 7" xfId="63"/>
    <cellStyle name="Normal 8" xfId="64"/>
    <cellStyle name="Normal_Invi_07_LEER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266700</xdr:rowOff>
    </xdr:from>
    <xdr:to>
      <xdr:col>2</xdr:col>
      <xdr:colOff>990600</xdr:colOff>
      <xdr:row>5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4067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4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5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bro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TRIM-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TRIM-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TRIM-20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 TRIM-2014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TRIM-2014 (PRELIMINA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8"/>
  <sheetViews>
    <sheetView showGridLines="0" tabSelected="1" view="pageBreakPreview" zoomScale="85" zoomScaleNormal="130" zoomScaleSheetLayoutView="85" zoomScalePageLayoutView="0" workbookViewId="0" topLeftCell="A1">
      <selection activeCell="E51" sqref="E51"/>
    </sheetView>
  </sheetViews>
  <sheetFormatPr defaultColWidth="11.421875" defaultRowHeight="15"/>
  <cols>
    <col min="1" max="1" width="0.2890625" style="1" customWidth="1"/>
    <col min="2" max="2" width="50.421875" style="1" bestFit="1" customWidth="1"/>
    <col min="3" max="3" width="14.8515625" style="1" bestFit="1" customWidth="1"/>
    <col min="4" max="4" width="19.00390625" style="1" customWidth="1"/>
    <col min="5" max="5" width="16.140625" style="1" bestFit="1" customWidth="1"/>
    <col min="6" max="6" width="16.00390625" style="1" customWidth="1"/>
    <col min="7" max="7" width="16.8515625" style="1" bestFit="1" customWidth="1"/>
    <col min="8" max="8" width="16.140625" style="1" customWidth="1"/>
    <col min="9" max="9" width="15.8515625" style="1" customWidth="1"/>
    <col min="10" max="12" width="3.57421875" style="1" customWidth="1"/>
    <col min="13" max="13" width="10.7109375" style="1" customWidth="1"/>
    <col min="14" max="14" width="10.28125" style="1" customWidth="1"/>
    <col min="15" max="16" width="13.7109375" style="1" customWidth="1"/>
    <col min="17" max="17" width="13.00390625" style="1" customWidth="1"/>
    <col min="18" max="20" width="10.7109375" style="1" customWidth="1"/>
    <col min="21" max="21" width="0.2890625" style="1" customWidth="1"/>
    <col min="22" max="22" width="10.7109375" style="1" customWidth="1"/>
    <col min="23" max="70" width="2.7109375" style="1" customWidth="1"/>
    <col min="71" max="135" width="2.7109375" style="2" customWidth="1"/>
    <col min="136" max="16384" width="11.421875" style="2" customWidth="1"/>
  </cols>
  <sheetData>
    <row r="1" spans="1:70" s="4" customFormat="1" ht="22.5" customHeight="1">
      <c r="A1" s="3"/>
      <c r="B1" s="36"/>
      <c r="C1" s="36"/>
      <c r="D1" s="36"/>
      <c r="E1" s="36"/>
      <c r="F1" s="36"/>
      <c r="G1" s="36"/>
      <c r="H1" s="36"/>
      <c r="I1" s="3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4" customFormat="1" ht="17.25" customHeight="1">
      <c r="A2" s="3"/>
      <c r="B2" s="36"/>
      <c r="C2" s="36"/>
      <c r="D2" s="36"/>
      <c r="E2" s="36"/>
      <c r="F2" s="36"/>
      <c r="G2" s="36"/>
      <c r="H2" s="36"/>
      <c r="I2" s="3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4" customFormat="1" ht="15" customHeight="1">
      <c r="A3" s="3"/>
      <c r="B3" s="36"/>
      <c r="C3" s="36"/>
      <c r="D3" s="36"/>
      <c r="E3" s="36"/>
      <c r="F3" s="36"/>
      <c r="G3" s="36"/>
      <c r="H3" s="36"/>
      <c r="I3" s="3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s="4" customFormat="1" ht="15.75" customHeight="1">
      <c r="A4" s="3"/>
      <c r="B4" s="26"/>
      <c r="C4" s="26"/>
      <c r="D4" s="26"/>
      <c r="E4" s="26"/>
      <c r="F4" s="26"/>
      <c r="G4" s="26"/>
      <c r="H4" s="26"/>
      <c r="I4" s="2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s="4" customFormat="1" ht="15.75" customHeight="1">
      <c r="A5" s="3"/>
      <c r="B5" s="26"/>
      <c r="C5" s="26"/>
      <c r="D5" s="26"/>
      <c r="E5" s="26"/>
      <c r="F5" s="26"/>
      <c r="G5" s="26"/>
      <c r="H5" s="26"/>
      <c r="I5" s="2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s="4" customFormat="1" ht="15.75" customHeight="1">
      <c r="A6" s="3"/>
      <c r="B6" s="26"/>
      <c r="C6" s="26"/>
      <c r="D6" s="26"/>
      <c r="E6" s="26"/>
      <c r="F6" s="26"/>
      <c r="G6" s="26"/>
      <c r="H6" s="26"/>
      <c r="I6" s="2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s="4" customFormat="1" ht="15.75" customHeight="1">
      <c r="A7" s="3"/>
      <c r="B7" s="37" t="s">
        <v>19</v>
      </c>
      <c r="C7" s="37"/>
      <c r="D7" s="37"/>
      <c r="E7" s="37"/>
      <c r="F7" s="37"/>
      <c r="G7" s="37"/>
      <c r="H7" s="37"/>
      <c r="I7" s="3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4" customFormat="1" ht="15.75" customHeight="1">
      <c r="A8" s="3"/>
      <c r="B8" s="37" t="s">
        <v>20</v>
      </c>
      <c r="C8" s="37"/>
      <c r="D8" s="37"/>
      <c r="E8" s="37"/>
      <c r="F8" s="37"/>
      <c r="G8" s="37"/>
      <c r="H8" s="37"/>
      <c r="I8" s="3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s="4" customFormat="1" ht="15.75" customHeight="1">
      <c r="A9" s="3"/>
      <c r="B9" s="37" t="s">
        <v>31</v>
      </c>
      <c r="C9" s="37"/>
      <c r="D9" s="37"/>
      <c r="E9" s="37"/>
      <c r="F9" s="37"/>
      <c r="G9" s="37"/>
      <c r="H9" s="37"/>
      <c r="I9" s="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s="4" customFormat="1" ht="17.25" customHeight="1">
      <c r="A10" s="3"/>
      <c r="B10" s="35"/>
      <c r="C10" s="35"/>
      <c r="D10" s="35"/>
      <c r="E10" s="35"/>
      <c r="F10" s="35"/>
      <c r="G10" s="35"/>
      <c r="H10" s="35"/>
      <c r="I10" s="3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4" customFormat="1" ht="44.25" customHeight="1">
      <c r="A11" s="3"/>
      <c r="B11" s="21" t="s">
        <v>17</v>
      </c>
      <c r="C11" s="22" t="s">
        <v>10</v>
      </c>
      <c r="D11" s="22" t="s">
        <v>11</v>
      </c>
      <c r="E11" s="22" t="s">
        <v>12</v>
      </c>
      <c r="F11" s="22" t="s">
        <v>13</v>
      </c>
      <c r="G11" s="22" t="s">
        <v>14</v>
      </c>
      <c r="H11" s="22" t="s">
        <v>15</v>
      </c>
      <c r="I11" s="22" t="s">
        <v>16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4" customFormat="1" ht="22.5" customHeight="1">
      <c r="A12" s="3"/>
      <c r="B12" s="25" t="s">
        <v>21</v>
      </c>
      <c r="C12" s="5"/>
      <c r="D12" s="5"/>
      <c r="E12" s="5"/>
      <c r="F12" s="5"/>
      <c r="G12" s="5"/>
      <c r="H12" s="5"/>
      <c r="I12" s="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4" customFormat="1" ht="15.75" customHeight="1">
      <c r="A13" s="3"/>
      <c r="B13" s="17" t="s">
        <v>1</v>
      </c>
      <c r="C13" s="18">
        <f>C14+C15+C16+C17</f>
        <v>4028001</v>
      </c>
      <c r="D13" s="18">
        <f aca="true" t="shared" si="0" ref="D13:I13">D14+D15+D16+D17</f>
        <v>0</v>
      </c>
      <c r="E13" s="18">
        <f t="shared" si="0"/>
        <v>4028001</v>
      </c>
      <c r="F13" s="18">
        <f t="shared" si="0"/>
        <v>3834057.98</v>
      </c>
      <c r="G13" s="18">
        <f t="shared" si="0"/>
        <v>1007013.39</v>
      </c>
      <c r="H13" s="18">
        <f t="shared" si="0"/>
        <v>1007013.39</v>
      </c>
      <c r="I13" s="18">
        <f t="shared" si="0"/>
        <v>1007013.39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4" customFormat="1" ht="15.75" customHeight="1">
      <c r="A14" s="3"/>
      <c r="B14" s="10" t="s">
        <v>2</v>
      </c>
      <c r="C14" s="12">
        <v>0</v>
      </c>
      <c r="D14" s="12">
        <v>0</v>
      </c>
      <c r="E14" s="12">
        <f aca="true" t="shared" si="1" ref="E14:E22">C14+D14</f>
        <v>0</v>
      </c>
      <c r="F14" s="12">
        <v>0</v>
      </c>
      <c r="G14" s="12">
        <v>0</v>
      </c>
      <c r="H14" s="12">
        <v>0</v>
      </c>
      <c r="I14" s="12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4" customFormat="1" ht="12.75" customHeight="1">
      <c r="A15" s="3"/>
      <c r="B15" s="10" t="s">
        <v>3</v>
      </c>
      <c r="C15" s="12">
        <v>0</v>
      </c>
      <c r="D15" s="12">
        <v>0</v>
      </c>
      <c r="E15" s="12">
        <f t="shared" si="1"/>
        <v>0</v>
      </c>
      <c r="F15" s="12">
        <v>0</v>
      </c>
      <c r="G15" s="12">
        <v>0</v>
      </c>
      <c r="H15" s="12">
        <v>0</v>
      </c>
      <c r="I15" s="12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4" customFormat="1" ht="12.75" customHeight="1">
      <c r="A16" s="3"/>
      <c r="B16" s="10" t="s">
        <v>4</v>
      </c>
      <c r="C16" s="12">
        <v>548001</v>
      </c>
      <c r="D16" s="12">
        <v>0</v>
      </c>
      <c r="E16" s="12">
        <f>C16+D16</f>
        <v>548001</v>
      </c>
      <c r="F16" s="12">
        <v>354057.98</v>
      </c>
      <c r="G16" s="12">
        <v>60063.39</v>
      </c>
      <c r="H16" s="12">
        <v>60063.39</v>
      </c>
      <c r="I16" s="12">
        <v>60063.39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4" customFormat="1" ht="26.25" customHeight="1">
      <c r="A17" s="3"/>
      <c r="B17" s="11" t="s">
        <v>5</v>
      </c>
      <c r="C17" s="12">
        <v>3480000</v>
      </c>
      <c r="D17" s="12">
        <v>0</v>
      </c>
      <c r="E17" s="12">
        <f t="shared" si="1"/>
        <v>3480000</v>
      </c>
      <c r="F17" s="12">
        <v>3480000</v>
      </c>
      <c r="G17" s="12">
        <v>946950</v>
      </c>
      <c r="H17" s="12">
        <v>946950</v>
      </c>
      <c r="I17" s="12">
        <v>946950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4" customFormat="1" ht="17.25" customHeight="1">
      <c r="A18" s="3"/>
      <c r="B18" s="10"/>
      <c r="C18" s="12"/>
      <c r="D18" s="12"/>
      <c r="E18" s="12"/>
      <c r="F18" s="12"/>
      <c r="G18" s="12"/>
      <c r="H18" s="12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4" customFormat="1" ht="12.75" customHeight="1">
      <c r="A19" s="3"/>
      <c r="B19" s="17" t="s">
        <v>6</v>
      </c>
      <c r="C19" s="18">
        <f>C20+C21+C22</f>
        <v>0</v>
      </c>
      <c r="D19" s="18">
        <f aca="true" t="shared" si="2" ref="D19:I19">D20+D21+D22</f>
        <v>0</v>
      </c>
      <c r="E19" s="18">
        <f t="shared" si="2"/>
        <v>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18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4" customFormat="1" ht="12.75" customHeight="1">
      <c r="A20" s="3"/>
      <c r="B20" s="10" t="s">
        <v>7</v>
      </c>
      <c r="C20" s="12">
        <v>0</v>
      </c>
      <c r="D20" s="12">
        <v>0</v>
      </c>
      <c r="E20" s="12">
        <f t="shared" si="1"/>
        <v>0</v>
      </c>
      <c r="F20" s="12">
        <v>0</v>
      </c>
      <c r="G20" s="12">
        <v>0</v>
      </c>
      <c r="H20" s="12">
        <v>0</v>
      </c>
      <c r="I20" s="12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4" customFormat="1" ht="15" customHeight="1">
      <c r="A21" s="3"/>
      <c r="B21" s="7" t="s">
        <v>8</v>
      </c>
      <c r="C21" s="12">
        <v>0</v>
      </c>
      <c r="D21" s="12">
        <v>0</v>
      </c>
      <c r="E21" s="12">
        <f t="shared" si="1"/>
        <v>0</v>
      </c>
      <c r="F21" s="12">
        <v>0</v>
      </c>
      <c r="G21" s="12">
        <v>0</v>
      </c>
      <c r="H21" s="12">
        <v>0</v>
      </c>
      <c r="I21" s="12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4" customFormat="1" ht="10.5" customHeight="1">
      <c r="A22" s="3"/>
      <c r="B22" s="10" t="s">
        <v>9</v>
      </c>
      <c r="C22" s="12">
        <v>0</v>
      </c>
      <c r="D22" s="12">
        <v>0</v>
      </c>
      <c r="E22" s="12">
        <f t="shared" si="1"/>
        <v>0</v>
      </c>
      <c r="F22" s="12">
        <v>0</v>
      </c>
      <c r="G22" s="12">
        <v>0</v>
      </c>
      <c r="H22" s="12">
        <v>0</v>
      </c>
      <c r="I22" s="12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4" customFormat="1" ht="14.25" customHeight="1">
      <c r="A23" s="3"/>
      <c r="B23" s="10"/>
      <c r="C23" s="12"/>
      <c r="D23" s="12"/>
      <c r="E23" s="12"/>
      <c r="F23" s="12"/>
      <c r="G23" s="12"/>
      <c r="H23" s="12"/>
      <c r="I23" s="1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4" customFormat="1" ht="15.75" customHeight="1">
      <c r="A24" s="3"/>
      <c r="B24" s="19" t="s">
        <v>0</v>
      </c>
      <c r="C24" s="20">
        <f aca="true" t="shared" si="3" ref="C24:I24">C13+C19</f>
        <v>4028001</v>
      </c>
      <c r="D24" s="20">
        <f t="shared" si="3"/>
        <v>0</v>
      </c>
      <c r="E24" s="20">
        <f t="shared" si="3"/>
        <v>4028001</v>
      </c>
      <c r="F24" s="20">
        <f t="shared" si="3"/>
        <v>3834057.98</v>
      </c>
      <c r="G24" s="20">
        <f t="shared" si="3"/>
        <v>1007013.39</v>
      </c>
      <c r="H24" s="20">
        <f t="shared" si="3"/>
        <v>1007013.39</v>
      </c>
      <c r="I24" s="20">
        <f t="shared" si="3"/>
        <v>1007013.39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4" customFormat="1" ht="22.5" customHeight="1">
      <c r="A25" s="3"/>
      <c r="B25" s="8"/>
      <c r="C25" s="13"/>
      <c r="D25" s="13"/>
      <c r="E25" s="13"/>
      <c r="F25" s="13"/>
      <c r="G25" s="1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4" customFormat="1" ht="23.25" customHeight="1">
      <c r="A26" s="3"/>
      <c r="B26" s="25" t="s">
        <v>22</v>
      </c>
      <c r="C26" s="14"/>
      <c r="D26" s="14"/>
      <c r="E26" s="14"/>
      <c r="F26" s="14"/>
      <c r="G26" s="14"/>
      <c r="H26" s="14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4" customFormat="1" ht="13.5">
      <c r="A27" s="3"/>
      <c r="B27" s="17" t="s">
        <v>1</v>
      </c>
      <c r="C27" s="18">
        <f>C28+C29+C30+C31</f>
        <v>300000</v>
      </c>
      <c r="D27" s="18">
        <f aca="true" t="shared" si="4" ref="D27:I27">D28+D29+D30+D31</f>
        <v>0</v>
      </c>
      <c r="E27" s="18">
        <f t="shared" si="4"/>
        <v>300000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s="4" customFormat="1" ht="13.5">
      <c r="A28" s="3"/>
      <c r="B28" s="10" t="s">
        <v>2</v>
      </c>
      <c r="C28" s="12">
        <v>0</v>
      </c>
      <c r="D28" s="12">
        <v>0</v>
      </c>
      <c r="E28" s="12">
        <f aca="true" t="shared" si="5" ref="E28:E36">C28+D28</f>
        <v>0</v>
      </c>
      <c r="F28" s="12">
        <v>0</v>
      </c>
      <c r="G28" s="12">
        <v>0</v>
      </c>
      <c r="H28" s="12">
        <v>0</v>
      </c>
      <c r="I28" s="12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4" customFormat="1" ht="13.5">
      <c r="A29" s="3"/>
      <c r="B29" s="10" t="s">
        <v>3</v>
      </c>
      <c r="C29" s="12">
        <v>300000</v>
      </c>
      <c r="D29" s="12">
        <v>0</v>
      </c>
      <c r="E29" s="12">
        <f t="shared" si="5"/>
        <v>300000</v>
      </c>
      <c r="F29" s="12">
        <v>0</v>
      </c>
      <c r="G29" s="12">
        <v>0</v>
      </c>
      <c r="H29" s="12">
        <v>0</v>
      </c>
      <c r="I29" s="12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4" customFormat="1" ht="13.5">
      <c r="A30" s="3"/>
      <c r="B30" s="10" t="s">
        <v>4</v>
      </c>
      <c r="C30" s="12">
        <v>0</v>
      </c>
      <c r="D30" s="12">
        <v>0</v>
      </c>
      <c r="E30" s="12">
        <f t="shared" si="5"/>
        <v>0</v>
      </c>
      <c r="F30" s="12">
        <v>0</v>
      </c>
      <c r="G30" s="12">
        <v>0</v>
      </c>
      <c r="H30" s="12">
        <v>0</v>
      </c>
      <c r="I30" s="12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4" customFormat="1" ht="33.75" customHeight="1">
      <c r="A31" s="3"/>
      <c r="B31" s="11" t="s">
        <v>5</v>
      </c>
      <c r="C31" s="12">
        <v>0</v>
      </c>
      <c r="D31" s="12">
        <v>0</v>
      </c>
      <c r="E31" s="12">
        <f t="shared" si="5"/>
        <v>0</v>
      </c>
      <c r="F31" s="12">
        <v>0</v>
      </c>
      <c r="G31" s="12">
        <v>0</v>
      </c>
      <c r="H31" s="12">
        <v>0</v>
      </c>
      <c r="I31" s="12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s="4" customFormat="1" ht="13.5">
      <c r="A32" s="3"/>
      <c r="B32" s="10"/>
      <c r="C32" s="12"/>
      <c r="D32" s="12"/>
      <c r="E32" s="12"/>
      <c r="F32" s="12"/>
      <c r="G32" s="12"/>
      <c r="H32" s="12"/>
      <c r="I32" s="1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s="4" customFormat="1" ht="13.5">
      <c r="A33" s="3"/>
      <c r="B33" s="17" t="s">
        <v>6</v>
      </c>
      <c r="C33" s="18">
        <f>C34+C35+C36</f>
        <v>0</v>
      </c>
      <c r="D33" s="18">
        <f aca="true" t="shared" si="6" ref="D33:I33">D34+D35+D36</f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4" customFormat="1" ht="13.5">
      <c r="A34" s="3"/>
      <c r="B34" s="10" t="s">
        <v>7</v>
      </c>
      <c r="C34" s="12">
        <v>0</v>
      </c>
      <c r="D34" s="12">
        <v>0</v>
      </c>
      <c r="E34" s="12">
        <f t="shared" si="5"/>
        <v>0</v>
      </c>
      <c r="F34" s="12">
        <v>0</v>
      </c>
      <c r="G34" s="12">
        <v>0</v>
      </c>
      <c r="H34" s="12">
        <v>0</v>
      </c>
      <c r="I34" s="12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s="4" customFormat="1" ht="13.5">
      <c r="A35" s="3"/>
      <c r="B35" s="10" t="s">
        <v>8</v>
      </c>
      <c r="C35" s="12">
        <v>0</v>
      </c>
      <c r="D35" s="12">
        <v>0</v>
      </c>
      <c r="E35" s="12">
        <f t="shared" si="5"/>
        <v>0</v>
      </c>
      <c r="F35" s="12">
        <v>0</v>
      </c>
      <c r="G35" s="12">
        <v>0</v>
      </c>
      <c r="H35" s="12">
        <v>0</v>
      </c>
      <c r="I35" s="12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4" customFormat="1" ht="13.5">
      <c r="A36" s="3"/>
      <c r="B36" s="10" t="s">
        <v>9</v>
      </c>
      <c r="C36" s="12">
        <v>0</v>
      </c>
      <c r="D36" s="12">
        <v>0</v>
      </c>
      <c r="E36" s="12">
        <f t="shared" si="5"/>
        <v>0</v>
      </c>
      <c r="F36" s="12">
        <v>0</v>
      </c>
      <c r="G36" s="12">
        <v>0</v>
      </c>
      <c r="H36" s="12">
        <v>0</v>
      </c>
      <c r="I36" s="12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s="4" customFormat="1" ht="13.5">
      <c r="A37" s="3"/>
      <c r="B37" s="10"/>
      <c r="C37" s="12"/>
      <c r="D37" s="12"/>
      <c r="E37" s="12"/>
      <c r="F37" s="12"/>
      <c r="G37" s="12"/>
      <c r="H37" s="12"/>
      <c r="I37" s="1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4" customFormat="1" ht="13.5">
      <c r="A38" s="3"/>
      <c r="B38" s="19" t="s">
        <v>0</v>
      </c>
      <c r="C38" s="20">
        <f aca="true" t="shared" si="7" ref="C38:I38">C27+C33</f>
        <v>300000</v>
      </c>
      <c r="D38" s="20">
        <f t="shared" si="7"/>
        <v>0</v>
      </c>
      <c r="E38" s="20">
        <f t="shared" si="7"/>
        <v>300000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s="4" customFormat="1" ht="15">
      <c r="A39" s="3"/>
      <c r="B39" s="8"/>
      <c r="C39" s="13"/>
      <c r="D39" s="13"/>
      <c r="E39" s="13"/>
      <c r="F39" s="13"/>
      <c r="G39" s="1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s="4" customFormat="1" ht="18" customHeight="1">
      <c r="A40" s="3"/>
      <c r="B40" s="25" t="s">
        <v>23</v>
      </c>
      <c r="C40" s="14"/>
      <c r="D40" s="14"/>
      <c r="E40" s="14"/>
      <c r="F40" s="14"/>
      <c r="G40" s="14"/>
      <c r="H40" s="14"/>
      <c r="I40" s="1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4" customFormat="1" ht="13.5">
      <c r="A41" s="3"/>
      <c r="B41" s="17" t="s">
        <v>1</v>
      </c>
      <c r="C41" s="18">
        <f aca="true" t="shared" si="8" ref="C41:I41">C42+C43+C44+C45</f>
        <v>65748017</v>
      </c>
      <c r="D41" s="18">
        <f t="shared" si="8"/>
        <v>743800.62</v>
      </c>
      <c r="E41" s="18">
        <f t="shared" si="8"/>
        <v>66491817.62</v>
      </c>
      <c r="F41" s="18">
        <f t="shared" si="8"/>
        <v>48802867.43</v>
      </c>
      <c r="G41" s="18">
        <f t="shared" si="8"/>
        <v>22314854.31</v>
      </c>
      <c r="H41" s="18">
        <f t="shared" si="8"/>
        <v>22314854.31</v>
      </c>
      <c r="I41" s="18">
        <f t="shared" si="8"/>
        <v>22314854.31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s="4" customFormat="1" ht="13.5">
      <c r="A42" s="3"/>
      <c r="B42" s="10" t="s">
        <v>2</v>
      </c>
      <c r="C42" s="12">
        <v>44095440</v>
      </c>
      <c r="D42" s="12">
        <v>743800.62</v>
      </c>
      <c r="E42" s="12">
        <f>C42+D42</f>
        <v>44839240.62</v>
      </c>
      <c r="F42" s="12">
        <v>39596960.74</v>
      </c>
      <c r="G42" s="12">
        <v>18677098.3</v>
      </c>
      <c r="H42" s="12">
        <f aca="true" t="shared" si="9" ref="H42:I44">+G42</f>
        <v>18677098.3</v>
      </c>
      <c r="I42" s="12">
        <f t="shared" si="9"/>
        <v>18677098.3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4" customFormat="1" ht="13.5">
      <c r="A43" s="3"/>
      <c r="B43" s="10" t="s">
        <v>3</v>
      </c>
      <c r="C43" s="12">
        <v>4460000</v>
      </c>
      <c r="D43" s="12">
        <v>0</v>
      </c>
      <c r="E43" s="12">
        <f>C43-D43</f>
        <v>4460000</v>
      </c>
      <c r="F43" s="12">
        <v>989987.73</v>
      </c>
      <c r="G43" s="12">
        <v>433039.13</v>
      </c>
      <c r="H43" s="12">
        <f t="shared" si="9"/>
        <v>433039.13</v>
      </c>
      <c r="I43" s="12">
        <f t="shared" si="9"/>
        <v>433039.13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s="4" customFormat="1" ht="13.5">
      <c r="A44" s="3"/>
      <c r="B44" s="10" t="s">
        <v>4</v>
      </c>
      <c r="C44" s="12">
        <v>17192577</v>
      </c>
      <c r="D44" s="12">
        <v>0</v>
      </c>
      <c r="E44" s="12">
        <f>C44-D44</f>
        <v>17192577</v>
      </c>
      <c r="F44" s="12">
        <v>8215918.96</v>
      </c>
      <c r="G44" s="12">
        <v>3204716.88</v>
      </c>
      <c r="H44" s="12">
        <f t="shared" si="9"/>
        <v>3204716.88</v>
      </c>
      <c r="I44" s="12">
        <f t="shared" si="9"/>
        <v>3204716.88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s="4" customFormat="1" ht="26.25" customHeight="1">
      <c r="A45" s="3"/>
      <c r="B45" s="11" t="s">
        <v>5</v>
      </c>
      <c r="C45" s="12">
        <v>0</v>
      </c>
      <c r="D45" s="12">
        <v>0</v>
      </c>
      <c r="E45" s="12">
        <f>C45-D45</f>
        <v>0</v>
      </c>
      <c r="F45" s="12">
        <v>0</v>
      </c>
      <c r="G45" s="12">
        <v>0</v>
      </c>
      <c r="H45" s="12">
        <v>0</v>
      </c>
      <c r="I45" s="12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s="4" customFormat="1" ht="13.5">
      <c r="A46" s="3"/>
      <c r="B46" s="10"/>
      <c r="C46" s="12"/>
      <c r="D46" s="12"/>
      <c r="E46" s="12"/>
      <c r="F46" s="12"/>
      <c r="G46" s="12"/>
      <c r="H46" s="12"/>
      <c r="I46" s="1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s="4" customFormat="1" ht="13.5">
      <c r="A47" s="3"/>
      <c r="B47" s="17" t="s">
        <v>6</v>
      </c>
      <c r="C47" s="18">
        <f>C48+C49+C50</f>
        <v>43188985</v>
      </c>
      <c r="D47" s="18">
        <f aca="true" t="shared" si="10" ref="D47:I47">D48+D49+D50</f>
        <v>0</v>
      </c>
      <c r="E47" s="18">
        <f t="shared" si="10"/>
        <v>43188985</v>
      </c>
      <c r="F47" s="18">
        <f t="shared" si="10"/>
        <v>0</v>
      </c>
      <c r="G47" s="18">
        <f t="shared" si="10"/>
        <v>0</v>
      </c>
      <c r="H47" s="18">
        <f t="shared" si="10"/>
        <v>0</v>
      </c>
      <c r="I47" s="18">
        <f t="shared" si="10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s="4" customFormat="1" ht="13.5">
      <c r="A48" s="3"/>
      <c r="B48" s="10" t="s">
        <v>7</v>
      </c>
      <c r="C48" s="12">
        <v>2260000</v>
      </c>
      <c r="D48" s="12">
        <v>0</v>
      </c>
      <c r="E48" s="12">
        <f>C48-D48</f>
        <v>2260000</v>
      </c>
      <c r="F48" s="12">
        <v>0</v>
      </c>
      <c r="G48" s="12">
        <v>0</v>
      </c>
      <c r="H48" s="12">
        <v>0</v>
      </c>
      <c r="I48" s="12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s="4" customFormat="1" ht="13.5">
      <c r="A49" s="3"/>
      <c r="B49" s="10" t="s">
        <v>8</v>
      </c>
      <c r="C49" s="12">
        <v>0</v>
      </c>
      <c r="D49" s="12">
        <v>0</v>
      </c>
      <c r="E49" s="12">
        <f>C49+D49</f>
        <v>0</v>
      </c>
      <c r="F49" s="12">
        <v>0</v>
      </c>
      <c r="G49" s="12">
        <v>0</v>
      </c>
      <c r="H49" s="12">
        <v>0</v>
      </c>
      <c r="I49" s="12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s="4" customFormat="1" ht="13.5">
      <c r="A50" s="3"/>
      <c r="B50" s="10" t="s">
        <v>9</v>
      </c>
      <c r="C50" s="12">
        <v>40928985</v>
      </c>
      <c r="D50" s="12">
        <v>0</v>
      </c>
      <c r="E50" s="12">
        <f>C50+D50</f>
        <v>40928985</v>
      </c>
      <c r="F50" s="12">
        <v>0</v>
      </c>
      <c r="G50" s="12">
        <v>0</v>
      </c>
      <c r="H50" s="12">
        <v>0</v>
      </c>
      <c r="I50" s="12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s="4" customFormat="1" ht="13.5">
      <c r="A51" s="3"/>
      <c r="B51" s="10"/>
      <c r="C51" s="12"/>
      <c r="D51" s="12"/>
      <c r="E51" s="12"/>
      <c r="F51" s="12"/>
      <c r="G51" s="12"/>
      <c r="H51" s="12"/>
      <c r="I51" s="1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s="4" customFormat="1" ht="13.5">
      <c r="A52" s="3"/>
      <c r="B52" s="19" t="s">
        <v>0</v>
      </c>
      <c r="C52" s="20">
        <f aca="true" t="shared" si="11" ref="C52:I52">C41+C47</f>
        <v>108937002</v>
      </c>
      <c r="D52" s="20">
        <f t="shared" si="11"/>
        <v>743800.62</v>
      </c>
      <c r="E52" s="20">
        <f t="shared" si="11"/>
        <v>109680802.62</v>
      </c>
      <c r="F52" s="20">
        <f t="shared" si="11"/>
        <v>48802867.43</v>
      </c>
      <c r="G52" s="20">
        <f t="shared" si="11"/>
        <v>22314854.31</v>
      </c>
      <c r="H52" s="20">
        <f t="shared" si="11"/>
        <v>22314854.31</v>
      </c>
      <c r="I52" s="20">
        <f t="shared" si="11"/>
        <v>22314854.31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s="4" customFormat="1" ht="15">
      <c r="A53" s="3"/>
      <c r="B53" s="8"/>
      <c r="C53" s="13"/>
      <c r="D53" s="13"/>
      <c r="E53" s="13"/>
      <c r="F53" s="13"/>
      <c r="G53" s="1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s="4" customFormat="1" ht="21" customHeight="1">
      <c r="A54" s="3"/>
      <c r="B54" s="25" t="s">
        <v>24</v>
      </c>
      <c r="C54" s="14"/>
      <c r="D54" s="14"/>
      <c r="E54" s="14"/>
      <c r="F54" s="14"/>
      <c r="G54" s="14"/>
      <c r="H54" s="14"/>
      <c r="I54" s="1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s="4" customFormat="1" ht="13.5">
      <c r="A55" s="3"/>
      <c r="B55" s="17" t="s">
        <v>1</v>
      </c>
      <c r="C55" s="18">
        <f>C56+C57+C58+C59</f>
        <v>2698930</v>
      </c>
      <c r="D55" s="18">
        <f aca="true" t="shared" si="12" ref="D55:I55">D56+D57+D58+D59</f>
        <v>878213.73</v>
      </c>
      <c r="E55" s="18">
        <f t="shared" si="12"/>
        <v>3577143.73</v>
      </c>
      <c r="F55" s="18">
        <f t="shared" si="12"/>
        <v>3539177.73</v>
      </c>
      <c r="G55" s="18">
        <f t="shared" si="12"/>
        <v>1440566.52</v>
      </c>
      <c r="H55" s="18">
        <f t="shared" si="12"/>
        <v>1440566.52</v>
      </c>
      <c r="I55" s="18">
        <f t="shared" si="12"/>
        <v>1440566.52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s="4" customFormat="1" ht="13.5">
      <c r="A56" s="3"/>
      <c r="B56" s="10" t="s">
        <v>2</v>
      </c>
      <c r="C56" s="12">
        <v>2601332</v>
      </c>
      <c r="D56" s="12">
        <v>14213.73</v>
      </c>
      <c r="E56" s="12">
        <f>C56+D56</f>
        <v>2615545.73</v>
      </c>
      <c r="F56" s="12">
        <v>2615545.73</v>
      </c>
      <c r="G56" s="12">
        <v>1070433.77</v>
      </c>
      <c r="H56" s="12">
        <f>+G56</f>
        <v>1070433.77</v>
      </c>
      <c r="I56" s="12">
        <f>+H56</f>
        <v>1070433.77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s="4" customFormat="1" ht="13.5">
      <c r="A57" s="3"/>
      <c r="B57" s="10" t="s">
        <v>3</v>
      </c>
      <c r="C57" s="12">
        <v>0</v>
      </c>
      <c r="D57" s="12">
        <v>0</v>
      </c>
      <c r="E57" s="12">
        <f>C57+D57</f>
        <v>0</v>
      </c>
      <c r="F57" s="12">
        <v>0</v>
      </c>
      <c r="G57" s="12">
        <v>0</v>
      </c>
      <c r="H57" s="12">
        <v>0</v>
      </c>
      <c r="I57" s="12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s="4" customFormat="1" ht="13.5">
      <c r="A58" s="3"/>
      <c r="B58" s="10" t="s">
        <v>4</v>
      </c>
      <c r="C58" s="12">
        <v>97598</v>
      </c>
      <c r="D58" s="12">
        <v>864000</v>
      </c>
      <c r="E58" s="12">
        <f>C58+D58</f>
        <v>961598</v>
      </c>
      <c r="F58" s="12">
        <v>923632</v>
      </c>
      <c r="G58" s="12">
        <v>370132.75</v>
      </c>
      <c r="H58" s="12">
        <f>+G58</f>
        <v>370132.75</v>
      </c>
      <c r="I58" s="12">
        <f>+H58</f>
        <v>370132.75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s="4" customFormat="1" ht="28.5" customHeight="1">
      <c r="A59" s="3"/>
      <c r="B59" s="11" t="s">
        <v>5</v>
      </c>
      <c r="C59" s="12">
        <v>0</v>
      </c>
      <c r="D59" s="12">
        <v>0</v>
      </c>
      <c r="E59" s="12">
        <f>C59+D59</f>
        <v>0</v>
      </c>
      <c r="F59" s="12">
        <v>0</v>
      </c>
      <c r="G59" s="12">
        <v>0</v>
      </c>
      <c r="H59" s="12">
        <v>0</v>
      </c>
      <c r="I59" s="12"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s="4" customFormat="1" ht="13.5">
      <c r="A60" s="3"/>
      <c r="B60" s="10"/>
      <c r="C60" s="12"/>
      <c r="D60" s="12"/>
      <c r="E60" s="12"/>
      <c r="F60" s="12"/>
      <c r="G60" s="12"/>
      <c r="H60" s="12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s="4" customFormat="1" ht="13.5">
      <c r="A61" s="3"/>
      <c r="B61" s="17" t="s">
        <v>6</v>
      </c>
      <c r="C61" s="18">
        <f>C62+C63+C64</f>
        <v>203750000</v>
      </c>
      <c r="D61" s="18">
        <f aca="true" t="shared" si="13" ref="D61:I61">D62+D63+D64</f>
        <v>-864000</v>
      </c>
      <c r="E61" s="18">
        <f t="shared" si="13"/>
        <v>202886000</v>
      </c>
      <c r="F61" s="18">
        <f t="shared" si="13"/>
        <v>31609242.48</v>
      </c>
      <c r="G61" s="18">
        <f t="shared" si="13"/>
        <v>31609242.48</v>
      </c>
      <c r="H61" s="18">
        <f t="shared" si="13"/>
        <v>31609242.48</v>
      </c>
      <c r="I61" s="18">
        <f t="shared" si="13"/>
        <v>31609242.48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0" s="4" customFormat="1" ht="13.5">
      <c r="A62" s="3"/>
      <c r="B62" s="10" t="s">
        <v>7</v>
      </c>
      <c r="C62" s="12">
        <v>0</v>
      </c>
      <c r="D62" s="12">
        <v>0</v>
      </c>
      <c r="E62" s="12">
        <f>C62+D62</f>
        <v>0</v>
      </c>
      <c r="F62" s="12">
        <v>0</v>
      </c>
      <c r="G62" s="12">
        <v>0</v>
      </c>
      <c r="H62" s="12">
        <v>0</v>
      </c>
      <c r="I62" s="12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s="4" customFormat="1" ht="13.5">
      <c r="A63" s="3"/>
      <c r="B63" s="10" t="s">
        <v>8</v>
      </c>
      <c r="C63" s="12">
        <v>0</v>
      </c>
      <c r="D63" s="12">
        <v>0</v>
      </c>
      <c r="E63" s="12">
        <f>C63+D63</f>
        <v>0</v>
      </c>
      <c r="F63" s="12">
        <v>0</v>
      </c>
      <c r="G63" s="12">
        <v>0</v>
      </c>
      <c r="H63" s="12">
        <v>0</v>
      </c>
      <c r="I63" s="12"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1:70" s="4" customFormat="1" ht="13.5">
      <c r="A64" s="3"/>
      <c r="B64" s="10" t="s">
        <v>9</v>
      </c>
      <c r="C64" s="12">
        <v>203750000</v>
      </c>
      <c r="D64" s="12">
        <v>-864000</v>
      </c>
      <c r="E64" s="12">
        <f>C64+D64</f>
        <v>202886000</v>
      </c>
      <c r="F64" s="12">
        <v>31609242.48</v>
      </c>
      <c r="G64" s="12">
        <v>31609242.48</v>
      </c>
      <c r="H64" s="12">
        <v>31609242.48</v>
      </c>
      <c r="I64" s="12">
        <v>31609242.48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1:70" s="4" customFormat="1" ht="13.5" customHeight="1">
      <c r="A65" s="3"/>
      <c r="B65" s="10"/>
      <c r="C65" s="12"/>
      <c r="D65" s="12"/>
      <c r="E65" s="12"/>
      <c r="F65" s="12"/>
      <c r="G65" s="12"/>
      <c r="H65" s="12"/>
      <c r="I65" s="1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1:70" s="4" customFormat="1" ht="13.5">
      <c r="A66" s="3"/>
      <c r="B66" s="19" t="s">
        <v>0</v>
      </c>
      <c r="C66" s="20">
        <f aca="true" t="shared" si="14" ref="C66:I66">C55+C61</f>
        <v>206448930</v>
      </c>
      <c r="D66" s="20">
        <f t="shared" si="14"/>
        <v>14213.729999999981</v>
      </c>
      <c r="E66" s="20">
        <f t="shared" si="14"/>
        <v>206463143.73</v>
      </c>
      <c r="F66" s="20">
        <f t="shared" si="14"/>
        <v>35148420.21</v>
      </c>
      <c r="G66" s="20">
        <f t="shared" si="14"/>
        <v>33049809</v>
      </c>
      <c r="H66" s="20">
        <f t="shared" si="14"/>
        <v>33049809</v>
      </c>
      <c r="I66" s="20">
        <f t="shared" si="14"/>
        <v>33049809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1:70" s="4" customFormat="1" ht="15">
      <c r="A67" s="3"/>
      <c r="B67" s="8"/>
      <c r="C67" s="12"/>
      <c r="D67" s="13"/>
      <c r="E67" s="13"/>
      <c r="F67" s="13"/>
      <c r="G67" s="1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1:70" s="4" customFormat="1" ht="16.5" customHeight="1">
      <c r="A68" s="3"/>
      <c r="B68" s="25" t="s">
        <v>25</v>
      </c>
      <c r="C68" s="14"/>
      <c r="D68" s="14"/>
      <c r="E68" s="14"/>
      <c r="F68" s="14"/>
      <c r="G68" s="14"/>
      <c r="H68" s="14"/>
      <c r="I68" s="1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1:70" s="4" customFormat="1" ht="13.5">
      <c r="A69" s="3"/>
      <c r="B69" s="17" t="s">
        <v>1</v>
      </c>
      <c r="C69" s="18">
        <f>C70+C71+C72+C73</f>
        <v>133417195</v>
      </c>
      <c r="D69" s="18">
        <f aca="true" t="shared" si="15" ref="D69:I69">D70+D71+D72+D73</f>
        <v>0</v>
      </c>
      <c r="E69" s="18">
        <f t="shared" si="15"/>
        <v>133417195</v>
      </c>
      <c r="F69" s="18">
        <f t="shared" si="15"/>
        <v>133411573</v>
      </c>
      <c r="G69" s="18">
        <f t="shared" si="15"/>
        <v>61461911.85</v>
      </c>
      <c r="H69" s="18">
        <f t="shared" si="15"/>
        <v>61461911.85</v>
      </c>
      <c r="I69" s="18">
        <f t="shared" si="15"/>
        <v>61461911.85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1:70" s="4" customFormat="1" ht="13.5">
      <c r="A70" s="3"/>
      <c r="B70" s="10" t="s">
        <v>2</v>
      </c>
      <c r="C70" s="12">
        <v>668083</v>
      </c>
      <c r="D70" s="12">
        <v>0</v>
      </c>
      <c r="E70" s="12">
        <f>C70+D70</f>
        <v>668083</v>
      </c>
      <c r="F70" s="12">
        <v>668083</v>
      </c>
      <c r="G70" s="12">
        <v>316100.1</v>
      </c>
      <c r="H70" s="12">
        <f>+G70</f>
        <v>316100.1</v>
      </c>
      <c r="I70" s="12">
        <f>+H70</f>
        <v>316100.1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1:70" s="4" customFormat="1" ht="13.5">
      <c r="A71" s="3"/>
      <c r="B71" s="10" t="s">
        <v>3</v>
      </c>
      <c r="C71" s="12">
        <v>0</v>
      </c>
      <c r="D71" s="12">
        <v>0</v>
      </c>
      <c r="E71" s="12">
        <f>C71+D71</f>
        <v>0</v>
      </c>
      <c r="F71" s="12">
        <v>0</v>
      </c>
      <c r="G71" s="12">
        <v>0</v>
      </c>
      <c r="H71" s="12">
        <v>0</v>
      </c>
      <c r="I71" s="12"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1:70" s="4" customFormat="1" ht="13.5">
      <c r="A72" s="3"/>
      <c r="B72" s="10" t="s">
        <v>4</v>
      </c>
      <c r="C72" s="12">
        <v>21293</v>
      </c>
      <c r="D72" s="12">
        <v>0</v>
      </c>
      <c r="E72" s="12">
        <f>C72+D72</f>
        <v>21293</v>
      </c>
      <c r="F72" s="12">
        <v>15671</v>
      </c>
      <c r="G72" s="12">
        <v>5874</v>
      </c>
      <c r="H72" s="12">
        <f>+G72</f>
        <v>5874</v>
      </c>
      <c r="I72" s="12">
        <f>+H72</f>
        <v>5874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s="4" customFormat="1" ht="25.5" customHeight="1">
      <c r="A73" s="3"/>
      <c r="B73" s="11" t="s">
        <v>5</v>
      </c>
      <c r="C73" s="12">
        <v>132727819</v>
      </c>
      <c r="D73" s="12">
        <v>0</v>
      </c>
      <c r="E73" s="12">
        <f>C73+D73</f>
        <v>132727819</v>
      </c>
      <c r="F73" s="12">
        <v>132727819</v>
      </c>
      <c r="G73" s="12">
        <v>61139937.75</v>
      </c>
      <c r="H73" s="12">
        <f>+G73</f>
        <v>61139937.75</v>
      </c>
      <c r="I73" s="12">
        <f>+H73</f>
        <v>61139937.75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s="4" customFormat="1" ht="8.25" customHeight="1">
      <c r="A74" s="3"/>
      <c r="B74" s="10"/>
      <c r="C74" s="12"/>
      <c r="D74" s="12"/>
      <c r="E74" s="12"/>
      <c r="F74" s="12"/>
      <c r="G74" s="12"/>
      <c r="H74" s="12"/>
      <c r="I74" s="1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s="4" customFormat="1" ht="13.5">
      <c r="A75" s="3"/>
      <c r="B75" s="17" t="s">
        <v>6</v>
      </c>
      <c r="C75" s="18">
        <f>C76+C77+C78</f>
        <v>0</v>
      </c>
      <c r="D75" s="18">
        <f aca="true" t="shared" si="16" ref="D75:I75">D76+D77+D78</f>
        <v>0</v>
      </c>
      <c r="E75" s="18">
        <f t="shared" si="16"/>
        <v>0</v>
      </c>
      <c r="F75" s="18">
        <f t="shared" si="16"/>
        <v>0</v>
      </c>
      <c r="G75" s="18">
        <f t="shared" si="16"/>
        <v>0</v>
      </c>
      <c r="H75" s="18">
        <f t="shared" si="16"/>
        <v>0</v>
      </c>
      <c r="I75" s="18">
        <f t="shared" si="16"/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s="4" customFormat="1" ht="13.5">
      <c r="A76" s="3"/>
      <c r="B76" s="10" t="s">
        <v>7</v>
      </c>
      <c r="C76" s="12">
        <v>0</v>
      </c>
      <c r="D76" s="12">
        <v>0</v>
      </c>
      <c r="E76" s="12">
        <f>C76+D76</f>
        <v>0</v>
      </c>
      <c r="F76" s="12">
        <v>0</v>
      </c>
      <c r="G76" s="12">
        <v>0</v>
      </c>
      <c r="H76" s="12">
        <v>0</v>
      </c>
      <c r="I76" s="12"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70" s="4" customFormat="1" ht="13.5">
      <c r="A77" s="3"/>
      <c r="B77" s="10" t="s">
        <v>8</v>
      </c>
      <c r="C77" s="12">
        <v>0</v>
      </c>
      <c r="D77" s="12">
        <v>0</v>
      </c>
      <c r="E77" s="12">
        <f>C77+D77</f>
        <v>0</v>
      </c>
      <c r="F77" s="12">
        <v>0</v>
      </c>
      <c r="G77" s="12">
        <v>0</v>
      </c>
      <c r="H77" s="12">
        <v>0</v>
      </c>
      <c r="I77" s="12"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1:70" s="4" customFormat="1" ht="15" customHeight="1">
      <c r="A78" s="3"/>
      <c r="B78" s="10" t="s">
        <v>9</v>
      </c>
      <c r="C78" s="12">
        <v>0</v>
      </c>
      <c r="D78" s="12">
        <v>0</v>
      </c>
      <c r="E78" s="12">
        <f>C78+D78</f>
        <v>0</v>
      </c>
      <c r="F78" s="12">
        <v>0</v>
      </c>
      <c r="G78" s="12">
        <v>0</v>
      </c>
      <c r="H78" s="12">
        <v>0</v>
      </c>
      <c r="I78" s="12"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s="4" customFormat="1" ht="6.75" customHeight="1">
      <c r="A79" s="3"/>
      <c r="B79" s="10"/>
      <c r="C79" s="12"/>
      <c r="D79" s="12"/>
      <c r="E79" s="12"/>
      <c r="F79" s="12"/>
      <c r="G79" s="12"/>
      <c r="H79" s="12"/>
      <c r="I79" s="1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70" s="4" customFormat="1" ht="15" customHeight="1">
      <c r="A80" s="3"/>
      <c r="B80" s="27" t="s">
        <v>0</v>
      </c>
      <c r="C80" s="28">
        <f>C69+C75</f>
        <v>133417195</v>
      </c>
      <c r="D80" s="28">
        <f aca="true" t="shared" si="17" ref="D80:I80">D69+D75</f>
        <v>0</v>
      </c>
      <c r="E80" s="28">
        <f t="shared" si="17"/>
        <v>133417195</v>
      </c>
      <c r="F80" s="28">
        <f t="shared" si="17"/>
        <v>133411573</v>
      </c>
      <c r="G80" s="28">
        <f>G69+G75</f>
        <v>61461911.85</v>
      </c>
      <c r="H80" s="28">
        <f>H69+H75</f>
        <v>61461911.85</v>
      </c>
      <c r="I80" s="28">
        <f t="shared" si="17"/>
        <v>61461911.85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1:70" s="4" customFormat="1" ht="15" customHeight="1">
      <c r="A81" s="3"/>
      <c r="B81" s="29"/>
      <c r="C81" s="30"/>
      <c r="D81" s="31"/>
      <c r="E81" s="31"/>
      <c r="F81" s="31"/>
      <c r="G81" s="31"/>
      <c r="H81" s="31"/>
      <c r="I81" s="3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1:70" s="4" customFormat="1" ht="24.75" customHeight="1">
      <c r="A82" s="3"/>
      <c r="B82" s="25" t="s">
        <v>26</v>
      </c>
      <c r="C82" s="14"/>
      <c r="D82" s="14"/>
      <c r="E82" s="14"/>
      <c r="F82" s="14"/>
      <c r="G82" s="14"/>
      <c r="H82" s="14"/>
      <c r="I82" s="1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s="4" customFormat="1" ht="14.25" customHeight="1">
      <c r="A83" s="3"/>
      <c r="B83" s="17" t="s">
        <v>1</v>
      </c>
      <c r="C83" s="18">
        <f>C84+C85+C86+C87</f>
        <v>13683920</v>
      </c>
      <c r="D83" s="18">
        <f aca="true" t="shared" si="18" ref="D83:I83">D84+D85+D86+D87</f>
        <v>13840.13</v>
      </c>
      <c r="E83" s="18">
        <f>E84+E85+E86+E87</f>
        <v>13697760.129999999</v>
      </c>
      <c r="F83" s="18">
        <f t="shared" si="18"/>
        <v>13185163.02</v>
      </c>
      <c r="G83" s="18">
        <f t="shared" si="18"/>
        <v>3298315.8600000003</v>
      </c>
      <c r="H83" s="18">
        <f t="shared" si="18"/>
        <v>3298315.8600000003</v>
      </c>
      <c r="I83" s="18">
        <f t="shared" si="18"/>
        <v>3298315.8600000003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s="4" customFormat="1" ht="16.5" customHeight="1">
      <c r="A84" s="3"/>
      <c r="B84" s="10" t="s">
        <v>2</v>
      </c>
      <c r="C84" s="12">
        <v>1821115</v>
      </c>
      <c r="D84" s="12">
        <v>13840.13</v>
      </c>
      <c r="E84" s="12">
        <f>C84+D84</f>
        <v>1834955.13</v>
      </c>
      <c r="F84" s="12">
        <v>1834955.13</v>
      </c>
      <c r="G84" s="12">
        <v>739459.25</v>
      </c>
      <c r="H84" s="12">
        <f>G84</f>
        <v>739459.25</v>
      </c>
      <c r="I84" s="12">
        <f>+H84</f>
        <v>739459.25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s="4" customFormat="1" ht="15" customHeight="1">
      <c r="A85" s="3"/>
      <c r="B85" s="10" t="s">
        <v>3</v>
      </c>
      <c r="C85" s="12">
        <v>0</v>
      </c>
      <c r="D85" s="12">
        <v>0</v>
      </c>
      <c r="E85" s="12">
        <f>C85+D85</f>
        <v>0</v>
      </c>
      <c r="F85" s="12">
        <v>0</v>
      </c>
      <c r="G85" s="12">
        <v>0</v>
      </c>
      <c r="H85" s="12">
        <v>0</v>
      </c>
      <c r="I85" s="12"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s="4" customFormat="1" ht="15.75" customHeight="1">
      <c r="A86" s="3"/>
      <c r="B86" s="10" t="s">
        <v>4</v>
      </c>
      <c r="C86" s="12">
        <v>711555</v>
      </c>
      <c r="D86" s="12">
        <v>0</v>
      </c>
      <c r="E86" s="12">
        <f>C86+D86</f>
        <v>711555</v>
      </c>
      <c r="F86" s="12">
        <v>198957.89</v>
      </c>
      <c r="G86" s="12">
        <v>79519.2</v>
      </c>
      <c r="H86" s="12">
        <f>G86</f>
        <v>79519.2</v>
      </c>
      <c r="I86" s="12">
        <f>+H86</f>
        <v>79519.2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s="4" customFormat="1" ht="13.5" customHeight="1">
      <c r="A87" s="3"/>
      <c r="B87" s="11" t="s">
        <v>5</v>
      </c>
      <c r="C87" s="12">
        <v>11151250</v>
      </c>
      <c r="D87" s="12">
        <v>0</v>
      </c>
      <c r="E87" s="12">
        <f>C87+D87</f>
        <v>11151250</v>
      </c>
      <c r="F87" s="12">
        <v>11151250</v>
      </c>
      <c r="G87" s="12">
        <v>2479337.41</v>
      </c>
      <c r="H87" s="12">
        <f>G87</f>
        <v>2479337.41</v>
      </c>
      <c r="I87" s="12">
        <f>+H87</f>
        <v>2479337.41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s="4" customFormat="1" ht="11.25" customHeight="1">
      <c r="A88" s="3"/>
      <c r="B88" s="10"/>
      <c r="C88" s="12"/>
      <c r="D88" s="12"/>
      <c r="E88" s="12"/>
      <c r="F88" s="12"/>
      <c r="G88" s="12"/>
      <c r="H88" s="12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s="4" customFormat="1" ht="12.75" customHeight="1">
      <c r="A89" s="3"/>
      <c r="B89" s="17" t="s">
        <v>6</v>
      </c>
      <c r="C89" s="18">
        <f>C90+C91+C92</f>
        <v>0</v>
      </c>
      <c r="D89" s="18">
        <f aca="true" t="shared" si="19" ref="D89:I89">D90+D91+D92</f>
        <v>0</v>
      </c>
      <c r="E89" s="18">
        <f t="shared" si="19"/>
        <v>0</v>
      </c>
      <c r="F89" s="18">
        <f t="shared" si="19"/>
        <v>0</v>
      </c>
      <c r="G89" s="18">
        <f t="shared" si="19"/>
        <v>0</v>
      </c>
      <c r="H89" s="18">
        <f t="shared" si="19"/>
        <v>0</v>
      </c>
      <c r="I89" s="18">
        <f t="shared" si="19"/>
        <v>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s="4" customFormat="1" ht="13.5" customHeight="1">
      <c r="A90" s="3"/>
      <c r="B90" s="10" t="s">
        <v>7</v>
      </c>
      <c r="C90" s="12">
        <v>0</v>
      </c>
      <c r="D90" s="12">
        <v>0</v>
      </c>
      <c r="E90" s="12">
        <f>C90+D90</f>
        <v>0</v>
      </c>
      <c r="F90" s="12">
        <v>0</v>
      </c>
      <c r="G90" s="12">
        <v>0</v>
      </c>
      <c r="H90" s="12">
        <v>0</v>
      </c>
      <c r="I90" s="12">
        <v>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s="4" customFormat="1" ht="15.75" customHeight="1">
      <c r="A91" s="3"/>
      <c r="B91" s="10" t="s">
        <v>8</v>
      </c>
      <c r="C91" s="12">
        <v>0</v>
      </c>
      <c r="D91" s="12">
        <v>0</v>
      </c>
      <c r="E91" s="12">
        <f>C91+D91</f>
        <v>0</v>
      </c>
      <c r="F91" s="12">
        <v>0</v>
      </c>
      <c r="G91" s="12">
        <v>0</v>
      </c>
      <c r="H91" s="12">
        <v>0</v>
      </c>
      <c r="I91" s="12">
        <v>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s="4" customFormat="1" ht="14.25" customHeight="1">
      <c r="A92" s="3"/>
      <c r="B92" s="10" t="s">
        <v>9</v>
      </c>
      <c r="C92" s="12">
        <v>0</v>
      </c>
      <c r="D92" s="12">
        <v>0</v>
      </c>
      <c r="E92" s="12">
        <f>C92+D92</f>
        <v>0</v>
      </c>
      <c r="F92" s="12">
        <v>0</v>
      </c>
      <c r="G92" s="12">
        <v>0</v>
      </c>
      <c r="H92" s="12">
        <v>0</v>
      </c>
      <c r="I92" s="12"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s="4" customFormat="1" ht="12.75" customHeight="1">
      <c r="A93" s="3"/>
      <c r="B93" s="10"/>
      <c r="C93" s="12"/>
      <c r="D93" s="12"/>
      <c r="E93" s="12"/>
      <c r="F93" s="12"/>
      <c r="G93" s="12"/>
      <c r="H93" s="12"/>
      <c r="I93" s="1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s="4" customFormat="1" ht="12" customHeight="1">
      <c r="A94" s="3"/>
      <c r="B94" s="19" t="s">
        <v>0</v>
      </c>
      <c r="C94" s="20">
        <f>C83+C89</f>
        <v>13683920</v>
      </c>
      <c r="D94" s="20">
        <f aca="true" t="shared" si="20" ref="D94:I94">D83+D89</f>
        <v>13840.13</v>
      </c>
      <c r="E94" s="20">
        <f>E83+E89</f>
        <v>13697760.129999999</v>
      </c>
      <c r="F94" s="20">
        <f t="shared" si="20"/>
        <v>13185163.02</v>
      </c>
      <c r="G94" s="20">
        <f>G83+G89</f>
        <v>3298315.8600000003</v>
      </c>
      <c r="H94" s="20">
        <f>H83+H89</f>
        <v>3298315.8600000003</v>
      </c>
      <c r="I94" s="20">
        <f t="shared" si="20"/>
        <v>3298315.8600000003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s="4" customFormat="1" ht="12.75" customHeight="1">
      <c r="A95" s="3"/>
      <c r="B95" s="8"/>
      <c r="C95" s="13"/>
      <c r="D95" s="13"/>
      <c r="E95" s="13"/>
      <c r="F95" s="13"/>
      <c r="G95" s="13"/>
      <c r="H95" s="13"/>
      <c r="I95" s="1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s="4" customFormat="1" ht="13.5" customHeight="1">
      <c r="A96" s="3"/>
      <c r="B96" s="25" t="s">
        <v>27</v>
      </c>
      <c r="C96" s="14"/>
      <c r="D96" s="14"/>
      <c r="E96" s="14"/>
      <c r="F96" s="14"/>
      <c r="G96" s="14"/>
      <c r="H96" s="14"/>
      <c r="I96" s="1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s="4" customFormat="1" ht="12.75" customHeight="1">
      <c r="A97" s="3"/>
      <c r="B97" s="17" t="s">
        <v>1</v>
      </c>
      <c r="C97" s="18">
        <f>C98+C99+C100+C101</f>
        <v>976371667</v>
      </c>
      <c r="D97" s="18">
        <f aca="true" t="shared" si="21" ref="D97:I97">D98+D99+D100+D101</f>
        <v>544349430.09</v>
      </c>
      <c r="E97" s="18">
        <f t="shared" si="21"/>
        <v>1520721097.0900002</v>
      </c>
      <c r="F97" s="18">
        <f t="shared" si="21"/>
        <v>1518830017.09</v>
      </c>
      <c r="G97" s="18">
        <f t="shared" si="21"/>
        <v>875043301.03</v>
      </c>
      <c r="H97" s="18">
        <f t="shared" si="21"/>
        <v>875043301.03</v>
      </c>
      <c r="I97" s="18">
        <f t="shared" si="21"/>
        <v>875043301.03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s="4" customFormat="1" ht="12.75" customHeight="1">
      <c r="A98" s="3"/>
      <c r="B98" s="10" t="s">
        <v>2</v>
      </c>
      <c r="C98" s="12">
        <v>5705078</v>
      </c>
      <c r="D98" s="12">
        <v>0</v>
      </c>
      <c r="E98" s="12">
        <f>C98+D98</f>
        <v>5705078</v>
      </c>
      <c r="F98" s="12">
        <v>5705078</v>
      </c>
      <c r="G98" s="12">
        <v>2229215.76</v>
      </c>
      <c r="H98" s="12">
        <f>G98</f>
        <v>2229215.76</v>
      </c>
      <c r="I98" s="12">
        <f>+H98</f>
        <v>2229215.76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s="4" customFormat="1" ht="12.75" customHeight="1">
      <c r="A99" s="3"/>
      <c r="B99" s="10" t="s">
        <v>3</v>
      </c>
      <c r="C99" s="7">
        <v>0</v>
      </c>
      <c r="D99" s="12">
        <v>0</v>
      </c>
      <c r="E99" s="12">
        <f>C99+D99</f>
        <v>0</v>
      </c>
      <c r="F99" s="12">
        <v>0</v>
      </c>
      <c r="G99" s="12">
        <v>0</v>
      </c>
      <c r="H99" s="12">
        <f>G99</f>
        <v>0</v>
      </c>
      <c r="I99" s="12">
        <f>+H99</f>
        <v>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s="4" customFormat="1" ht="15" customHeight="1">
      <c r="A100" s="3"/>
      <c r="B100" s="10" t="s">
        <v>4</v>
      </c>
      <c r="C100" s="12">
        <v>3973087</v>
      </c>
      <c r="D100" s="12">
        <v>0</v>
      </c>
      <c r="E100" s="12">
        <f>C100+D100</f>
        <v>3973087</v>
      </c>
      <c r="F100" s="12">
        <v>2082007</v>
      </c>
      <c r="G100" s="12">
        <v>1173011.35</v>
      </c>
      <c r="H100" s="12">
        <f>G100</f>
        <v>1173011.35</v>
      </c>
      <c r="I100" s="12">
        <f>+H100</f>
        <v>1173011.35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70" s="4" customFormat="1" ht="12" customHeight="1">
      <c r="A101" s="3"/>
      <c r="B101" s="11" t="s">
        <v>5</v>
      </c>
      <c r="C101" s="12">
        <v>966693502</v>
      </c>
      <c r="D101" s="12">
        <v>544349430.09</v>
      </c>
      <c r="E101" s="12">
        <f>C101+D101</f>
        <v>1511042932.0900002</v>
      </c>
      <c r="F101" s="12">
        <v>1511042932.09</v>
      </c>
      <c r="G101" s="12">
        <v>871641073.92</v>
      </c>
      <c r="H101" s="12">
        <f>G101</f>
        <v>871641073.92</v>
      </c>
      <c r="I101" s="12">
        <f>+H101</f>
        <v>871641073.92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</row>
    <row r="102" spans="1:70" s="4" customFormat="1" ht="15.75" customHeight="1">
      <c r="A102" s="3"/>
      <c r="B102" s="10"/>
      <c r="C102" s="12"/>
      <c r="D102" s="12"/>
      <c r="E102" s="12"/>
      <c r="F102" s="12"/>
      <c r="G102" s="12"/>
      <c r="H102" s="12"/>
      <c r="I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</row>
    <row r="103" spans="1:70" s="4" customFormat="1" ht="15" customHeight="1">
      <c r="A103" s="3"/>
      <c r="B103" s="17" t="s">
        <v>6</v>
      </c>
      <c r="C103" s="18">
        <f>C104+C105+C106</f>
        <v>0</v>
      </c>
      <c r="D103" s="18">
        <f aca="true" t="shared" si="22" ref="D103:I103">D104+D105+D106</f>
        <v>0</v>
      </c>
      <c r="E103" s="18">
        <f t="shared" si="22"/>
        <v>0</v>
      </c>
      <c r="F103" s="18">
        <f t="shared" si="22"/>
        <v>0</v>
      </c>
      <c r="G103" s="18">
        <f t="shared" si="22"/>
        <v>0</v>
      </c>
      <c r="H103" s="18">
        <f t="shared" si="22"/>
        <v>0</v>
      </c>
      <c r="I103" s="18">
        <f t="shared" si="22"/>
        <v>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</row>
    <row r="104" spans="1:70" s="4" customFormat="1" ht="12.75" customHeight="1">
      <c r="A104" s="3"/>
      <c r="B104" s="10" t="s">
        <v>7</v>
      </c>
      <c r="C104" s="12">
        <v>0</v>
      </c>
      <c r="D104" s="12">
        <v>0</v>
      </c>
      <c r="E104" s="12">
        <f>C104+D104</f>
        <v>0</v>
      </c>
      <c r="F104" s="12">
        <v>0</v>
      </c>
      <c r="G104" s="12">
        <v>0</v>
      </c>
      <c r="H104" s="12">
        <v>0</v>
      </c>
      <c r="I104" s="12">
        <v>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1:70" s="4" customFormat="1" ht="12.75" customHeight="1">
      <c r="A105" s="3"/>
      <c r="B105" s="10" t="s">
        <v>8</v>
      </c>
      <c r="C105" s="12">
        <v>0</v>
      </c>
      <c r="D105" s="12">
        <v>0</v>
      </c>
      <c r="E105" s="12">
        <f>C105+D105</f>
        <v>0</v>
      </c>
      <c r="F105" s="12">
        <v>0</v>
      </c>
      <c r="G105" s="12">
        <v>0</v>
      </c>
      <c r="H105" s="12">
        <v>0</v>
      </c>
      <c r="I105" s="12">
        <v>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</row>
    <row r="106" spans="1:70" s="4" customFormat="1" ht="13.5" customHeight="1">
      <c r="A106" s="3"/>
      <c r="B106" s="10" t="s">
        <v>9</v>
      </c>
      <c r="C106" s="12">
        <v>0</v>
      </c>
      <c r="D106" s="12">
        <v>0</v>
      </c>
      <c r="E106" s="12">
        <f>C106+D106</f>
        <v>0</v>
      </c>
      <c r="F106" s="12">
        <v>0</v>
      </c>
      <c r="G106" s="12">
        <v>0</v>
      </c>
      <c r="H106" s="12">
        <v>0</v>
      </c>
      <c r="I106" s="12">
        <v>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</row>
    <row r="107" spans="1:70" s="4" customFormat="1" ht="15" customHeight="1">
      <c r="A107" s="3"/>
      <c r="B107" s="10"/>
      <c r="C107" s="12"/>
      <c r="D107" s="12"/>
      <c r="E107" s="12"/>
      <c r="F107" s="12"/>
      <c r="G107" s="12"/>
      <c r="H107" s="12"/>
      <c r="I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</row>
    <row r="108" spans="1:70" s="4" customFormat="1" ht="14.25" customHeight="1">
      <c r="A108" s="3"/>
      <c r="B108" s="19" t="s">
        <v>0</v>
      </c>
      <c r="C108" s="20">
        <f>C97+C103</f>
        <v>976371667</v>
      </c>
      <c r="D108" s="20">
        <f aca="true" t="shared" si="23" ref="D108:I108">D97+D103</f>
        <v>544349430.09</v>
      </c>
      <c r="E108" s="20">
        <f t="shared" si="23"/>
        <v>1520721097.0900002</v>
      </c>
      <c r="F108" s="20">
        <f t="shared" si="23"/>
        <v>1518830017.09</v>
      </c>
      <c r="G108" s="20">
        <f>G97+G103</f>
        <v>875043301.03</v>
      </c>
      <c r="H108" s="20">
        <f>H97+H103</f>
        <v>875043301.03</v>
      </c>
      <c r="I108" s="20">
        <f t="shared" si="23"/>
        <v>875043301.03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</row>
    <row r="109" spans="1:70" s="4" customFormat="1" ht="12" customHeight="1">
      <c r="A109" s="3"/>
      <c r="B109" s="8"/>
      <c r="C109" s="13"/>
      <c r="D109" s="13"/>
      <c r="E109" s="13"/>
      <c r="F109" s="13"/>
      <c r="G109" s="13"/>
      <c r="H109" s="13"/>
      <c r="I109" s="1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</row>
    <row r="110" spans="1:70" s="4" customFormat="1" ht="24" customHeight="1">
      <c r="A110" s="3"/>
      <c r="B110" s="25" t="s">
        <v>28</v>
      </c>
      <c r="C110" s="14"/>
      <c r="D110" s="14"/>
      <c r="E110" s="14"/>
      <c r="F110" s="14"/>
      <c r="G110" s="14"/>
      <c r="H110" s="14"/>
      <c r="I110" s="1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</row>
    <row r="111" spans="1:70" s="4" customFormat="1" ht="18.75" customHeight="1">
      <c r="A111" s="3"/>
      <c r="B111" s="17" t="s">
        <v>1</v>
      </c>
      <c r="C111" s="18">
        <f>C112+C113+C114+C115</f>
        <v>5040030</v>
      </c>
      <c r="D111" s="18">
        <f aca="true" t="shared" si="24" ref="D111:I111">D112+D113+D114+D115</f>
        <v>29119.44</v>
      </c>
      <c r="E111" s="18">
        <f t="shared" si="24"/>
        <v>5069149.44</v>
      </c>
      <c r="F111" s="18">
        <f t="shared" si="24"/>
        <v>5003192.44</v>
      </c>
      <c r="G111" s="18">
        <f t="shared" si="24"/>
        <v>1961445.74</v>
      </c>
      <c r="H111" s="18">
        <f t="shared" si="24"/>
        <v>1961445.74</v>
      </c>
      <c r="I111" s="18">
        <f t="shared" si="24"/>
        <v>1961445.74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</row>
    <row r="112" spans="1:70" s="4" customFormat="1" ht="15.75" customHeight="1">
      <c r="A112" s="3"/>
      <c r="B112" s="10" t="s">
        <v>2</v>
      </c>
      <c r="C112" s="12">
        <v>4861246</v>
      </c>
      <c r="D112" s="12">
        <v>29119.44</v>
      </c>
      <c r="E112" s="12">
        <f>C112+D112</f>
        <v>4890365.44</v>
      </c>
      <c r="F112" s="12">
        <v>4890365.44</v>
      </c>
      <c r="G112" s="12">
        <v>1930218.64</v>
      </c>
      <c r="H112" s="12">
        <f aca="true" t="shared" si="25" ref="H112:I115">+G112</f>
        <v>1930218.64</v>
      </c>
      <c r="I112" s="12">
        <f t="shared" si="25"/>
        <v>1930218.64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</row>
    <row r="113" spans="1:70" s="4" customFormat="1" ht="15" customHeight="1">
      <c r="A113" s="3"/>
      <c r="B113" s="10" t="s">
        <v>3</v>
      </c>
      <c r="C113" s="12">
        <v>0</v>
      </c>
      <c r="D113" s="12">
        <v>0</v>
      </c>
      <c r="E113" s="12">
        <f>C113+D113</f>
        <v>0</v>
      </c>
      <c r="F113" s="12">
        <v>0</v>
      </c>
      <c r="G113" s="12">
        <f>F113</f>
        <v>0</v>
      </c>
      <c r="H113" s="12">
        <f t="shared" si="25"/>
        <v>0</v>
      </c>
      <c r="I113" s="12">
        <f t="shared" si="25"/>
        <v>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</row>
    <row r="114" spans="1:70" s="4" customFormat="1" ht="14.25" customHeight="1">
      <c r="A114" s="3"/>
      <c r="B114" s="10" t="s">
        <v>4</v>
      </c>
      <c r="C114" s="12">
        <v>178784</v>
      </c>
      <c r="D114" s="12">
        <v>0</v>
      </c>
      <c r="E114" s="12">
        <f>C114+D114</f>
        <v>178784</v>
      </c>
      <c r="F114" s="12">
        <v>112827</v>
      </c>
      <c r="G114" s="12">
        <v>31227.1</v>
      </c>
      <c r="H114" s="12">
        <f>+G114</f>
        <v>31227.1</v>
      </c>
      <c r="I114" s="12">
        <f t="shared" si="25"/>
        <v>31227.1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</row>
    <row r="115" spans="1:70" s="4" customFormat="1" ht="12.75" customHeight="1">
      <c r="A115" s="3"/>
      <c r="B115" s="11" t="s">
        <v>5</v>
      </c>
      <c r="C115" s="12">
        <v>0</v>
      </c>
      <c r="D115" s="12">
        <v>0</v>
      </c>
      <c r="E115" s="12">
        <f>C115+D115</f>
        <v>0</v>
      </c>
      <c r="F115" s="12">
        <v>0</v>
      </c>
      <c r="G115" s="12">
        <v>0</v>
      </c>
      <c r="H115" s="12">
        <v>0</v>
      </c>
      <c r="I115" s="12">
        <f t="shared" si="25"/>
        <v>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</row>
    <row r="116" spans="1:70" s="4" customFormat="1" ht="13.5">
      <c r="A116" s="3"/>
      <c r="B116" s="10"/>
      <c r="C116" s="12"/>
      <c r="D116" s="12"/>
      <c r="E116" s="12"/>
      <c r="F116" s="12"/>
      <c r="G116" s="12"/>
      <c r="H116" s="12"/>
      <c r="I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1:70" s="4" customFormat="1" ht="13.5">
      <c r="A117" s="3"/>
      <c r="B117" s="17" t="s">
        <v>6</v>
      </c>
      <c r="C117" s="18">
        <f>C118+C119+C120</f>
        <v>0</v>
      </c>
      <c r="D117" s="18">
        <f aca="true" t="shared" si="26" ref="D117:I117">D118+D119+D120</f>
        <v>0</v>
      </c>
      <c r="E117" s="18">
        <f t="shared" si="26"/>
        <v>0</v>
      </c>
      <c r="F117" s="18">
        <f t="shared" si="26"/>
        <v>0</v>
      </c>
      <c r="G117" s="18">
        <f t="shared" si="26"/>
        <v>0</v>
      </c>
      <c r="H117" s="18">
        <f t="shared" si="26"/>
        <v>0</v>
      </c>
      <c r="I117" s="18">
        <f t="shared" si="26"/>
        <v>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</row>
    <row r="118" spans="1:70" s="4" customFormat="1" ht="13.5">
      <c r="A118" s="3"/>
      <c r="B118" s="10" t="s">
        <v>7</v>
      </c>
      <c r="C118" s="12">
        <v>0</v>
      </c>
      <c r="D118" s="12">
        <v>0</v>
      </c>
      <c r="E118" s="12">
        <f>C118+D118</f>
        <v>0</v>
      </c>
      <c r="F118" s="12">
        <v>0</v>
      </c>
      <c r="G118" s="12">
        <v>0</v>
      </c>
      <c r="H118" s="12">
        <v>0</v>
      </c>
      <c r="I118" s="12">
        <v>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</row>
    <row r="119" spans="1:70" s="4" customFormat="1" ht="13.5">
      <c r="A119" s="3"/>
      <c r="B119" s="10" t="s">
        <v>8</v>
      </c>
      <c r="C119" s="12">
        <v>0</v>
      </c>
      <c r="D119" s="12">
        <v>0</v>
      </c>
      <c r="E119" s="12">
        <f>C119+D119</f>
        <v>0</v>
      </c>
      <c r="F119" s="12">
        <v>0</v>
      </c>
      <c r="G119" s="12">
        <v>0</v>
      </c>
      <c r="H119" s="12">
        <v>0</v>
      </c>
      <c r="I119" s="12"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</row>
    <row r="120" spans="1:70" s="4" customFormat="1" ht="13.5">
      <c r="A120" s="3"/>
      <c r="B120" s="10" t="s">
        <v>9</v>
      </c>
      <c r="C120" s="12">
        <v>0</v>
      </c>
      <c r="D120" s="12">
        <v>0</v>
      </c>
      <c r="E120" s="12">
        <f>C120+D120</f>
        <v>0</v>
      </c>
      <c r="F120" s="12">
        <v>0</v>
      </c>
      <c r="G120" s="12">
        <v>0</v>
      </c>
      <c r="H120" s="12">
        <v>0</v>
      </c>
      <c r="I120" s="12">
        <v>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</row>
    <row r="121" spans="1:70" s="4" customFormat="1" ht="13.5">
      <c r="A121" s="3"/>
      <c r="B121" s="10"/>
      <c r="C121" s="12"/>
      <c r="D121" s="12"/>
      <c r="E121" s="12"/>
      <c r="F121" s="12"/>
      <c r="G121" s="12"/>
      <c r="H121" s="12"/>
      <c r="I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</row>
    <row r="122" spans="1:70" s="4" customFormat="1" ht="13.5">
      <c r="A122" s="3"/>
      <c r="B122" s="19" t="s">
        <v>0</v>
      </c>
      <c r="C122" s="20">
        <f>C111+C117</f>
        <v>5040030</v>
      </c>
      <c r="D122" s="20">
        <f aca="true" t="shared" si="27" ref="D122:I122">D111+D117</f>
        <v>29119.44</v>
      </c>
      <c r="E122" s="20">
        <f t="shared" si="27"/>
        <v>5069149.44</v>
      </c>
      <c r="F122" s="20">
        <f t="shared" si="27"/>
        <v>5003192.44</v>
      </c>
      <c r="G122" s="20">
        <f>G111+G117</f>
        <v>1961445.74</v>
      </c>
      <c r="H122" s="20">
        <f>H111+H117</f>
        <v>1961445.74</v>
      </c>
      <c r="I122" s="20">
        <f t="shared" si="27"/>
        <v>1961445.74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1:70" s="4" customFormat="1" ht="15">
      <c r="A123" s="3"/>
      <c r="B123" s="8"/>
      <c r="C123" s="13"/>
      <c r="D123" s="13"/>
      <c r="E123" s="13"/>
      <c r="F123" s="13"/>
      <c r="G123" s="13"/>
      <c r="H123" s="13"/>
      <c r="I123" s="1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</row>
    <row r="124" spans="1:70" s="4" customFormat="1" ht="11.25" customHeight="1">
      <c r="A124" s="3"/>
      <c r="B124" s="25" t="s">
        <v>29</v>
      </c>
      <c r="C124" s="14"/>
      <c r="D124" s="14"/>
      <c r="E124" s="14"/>
      <c r="F124" s="14"/>
      <c r="G124" s="14"/>
      <c r="H124" s="14"/>
      <c r="I124" s="1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s="4" customFormat="1" ht="18.75" customHeight="1">
      <c r="A125" s="3"/>
      <c r="B125" s="17" t="s">
        <v>1</v>
      </c>
      <c r="C125" s="18">
        <f>C126+C127+C128+C129</f>
        <v>5360100</v>
      </c>
      <c r="D125" s="18">
        <f aca="true" t="shared" si="28" ref="D125:I125">D126+D127+D128+D129</f>
        <v>-800973.92</v>
      </c>
      <c r="E125" s="18">
        <f t="shared" si="28"/>
        <v>4559126.08</v>
      </c>
      <c r="F125" s="18">
        <f t="shared" si="28"/>
        <v>1531999.98</v>
      </c>
      <c r="G125" s="18">
        <f t="shared" si="28"/>
        <v>1531999.98</v>
      </c>
      <c r="H125" s="18">
        <f t="shared" si="28"/>
        <v>1531999.98</v>
      </c>
      <c r="I125" s="18">
        <f t="shared" si="28"/>
        <v>1531999.98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</row>
    <row r="126" spans="1:70" s="4" customFormat="1" ht="17.25" customHeight="1">
      <c r="A126" s="3"/>
      <c r="B126" s="10" t="s">
        <v>2</v>
      </c>
      <c r="C126" s="12">
        <v>0</v>
      </c>
      <c r="D126" s="12">
        <v>0</v>
      </c>
      <c r="E126" s="12">
        <f aca="true" t="shared" si="29" ref="E126:E133">C126+D126</f>
        <v>0</v>
      </c>
      <c r="F126" s="7">
        <v>0</v>
      </c>
      <c r="G126" s="7">
        <v>0</v>
      </c>
      <c r="H126" s="7">
        <v>0</v>
      </c>
      <c r="I126" s="12">
        <f>+H126</f>
        <v>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1:70" s="4" customFormat="1" ht="15.75" customHeight="1">
      <c r="A127" s="3"/>
      <c r="B127" s="10" t="s">
        <v>3</v>
      </c>
      <c r="C127" s="12">
        <v>0</v>
      </c>
      <c r="D127" s="12">
        <v>0</v>
      </c>
      <c r="E127" s="12">
        <f t="shared" si="29"/>
        <v>0</v>
      </c>
      <c r="F127" s="7">
        <v>0</v>
      </c>
      <c r="G127" s="7">
        <v>0</v>
      </c>
      <c r="H127" s="7">
        <v>0</v>
      </c>
      <c r="I127" s="12">
        <f>+H127</f>
        <v>0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</row>
    <row r="128" spans="1:70" s="4" customFormat="1" ht="15.75" customHeight="1">
      <c r="A128" s="3"/>
      <c r="B128" s="10" t="s">
        <v>4</v>
      </c>
      <c r="C128" s="12">
        <v>5360100</v>
      </c>
      <c r="D128" s="12">
        <v>-800973.92</v>
      </c>
      <c r="E128" s="12">
        <f t="shared" si="29"/>
        <v>4559126.08</v>
      </c>
      <c r="F128" s="12">
        <v>1531999.98</v>
      </c>
      <c r="G128" s="12">
        <v>1531999.98</v>
      </c>
      <c r="H128" s="12">
        <f>+G128</f>
        <v>1531999.98</v>
      </c>
      <c r="I128" s="12">
        <f>+H128</f>
        <v>1531999.98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1:70" s="4" customFormat="1" ht="24" customHeight="1">
      <c r="A129" s="3"/>
      <c r="B129" s="11" t="s">
        <v>5</v>
      </c>
      <c r="C129" s="12">
        <v>0</v>
      </c>
      <c r="D129" s="12">
        <v>0</v>
      </c>
      <c r="E129" s="12">
        <f t="shared" si="29"/>
        <v>0</v>
      </c>
      <c r="F129" s="12">
        <v>0</v>
      </c>
      <c r="G129" s="12">
        <v>0</v>
      </c>
      <c r="H129" s="12">
        <v>0</v>
      </c>
      <c r="I129" s="12">
        <f>+H129</f>
        <v>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1:70" s="4" customFormat="1" ht="14.25" customHeight="1">
      <c r="A130" s="3"/>
      <c r="B130" s="10"/>
      <c r="C130" s="12"/>
      <c r="D130" s="12">
        <f>4559126.08-5360100</f>
        <v>-800973.9199999999</v>
      </c>
      <c r="E130" s="12"/>
      <c r="F130" s="12"/>
      <c r="G130" s="12"/>
      <c r="H130" s="12"/>
      <c r="I130" s="12">
        <f>+H130</f>
        <v>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</row>
    <row r="131" spans="1:70" s="4" customFormat="1" ht="14.25" customHeight="1">
      <c r="A131" s="3"/>
      <c r="B131" s="17" t="s">
        <v>6</v>
      </c>
      <c r="C131" s="18">
        <f>C132+C133+C134</f>
        <v>0</v>
      </c>
      <c r="D131" s="18">
        <f aca="true" t="shared" si="30" ref="D131:I131">D132+D133+D134</f>
        <v>0</v>
      </c>
      <c r="E131" s="18">
        <f t="shared" si="30"/>
        <v>0</v>
      </c>
      <c r="F131" s="18">
        <f t="shared" si="30"/>
        <v>0</v>
      </c>
      <c r="G131" s="18">
        <f t="shared" si="30"/>
        <v>0</v>
      </c>
      <c r="H131" s="18">
        <f t="shared" si="30"/>
        <v>0</v>
      </c>
      <c r="I131" s="18">
        <f t="shared" si="30"/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70" s="4" customFormat="1" ht="15" customHeight="1">
      <c r="A132" s="3"/>
      <c r="B132" s="10" t="s">
        <v>7</v>
      </c>
      <c r="C132" s="12">
        <v>0</v>
      </c>
      <c r="D132" s="12">
        <v>0</v>
      </c>
      <c r="E132" s="12">
        <f t="shared" si="29"/>
        <v>0</v>
      </c>
      <c r="F132" s="12">
        <v>0</v>
      </c>
      <c r="G132" s="12">
        <v>0</v>
      </c>
      <c r="H132" s="12">
        <v>0</v>
      </c>
      <c r="I132" s="12">
        <v>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</row>
    <row r="133" spans="1:70" s="4" customFormat="1" ht="17.25" customHeight="1">
      <c r="A133" s="3"/>
      <c r="B133" s="10" t="s">
        <v>8</v>
      </c>
      <c r="C133" s="12">
        <v>0</v>
      </c>
      <c r="D133" s="12">
        <v>0</v>
      </c>
      <c r="E133" s="12">
        <f t="shared" si="29"/>
        <v>0</v>
      </c>
      <c r="F133" s="12">
        <v>0</v>
      </c>
      <c r="G133" s="12">
        <v>0</v>
      </c>
      <c r="H133" s="12">
        <v>0</v>
      </c>
      <c r="I133" s="12">
        <v>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1:70" s="4" customFormat="1" ht="17.25" customHeight="1">
      <c r="A134" s="3"/>
      <c r="B134" s="10" t="s">
        <v>9</v>
      </c>
      <c r="C134" s="12">
        <v>0</v>
      </c>
      <c r="D134" s="12">
        <v>0</v>
      </c>
      <c r="E134" s="12">
        <f>C134+D134</f>
        <v>0</v>
      </c>
      <c r="F134" s="12">
        <v>0</v>
      </c>
      <c r="G134" s="12">
        <v>0</v>
      </c>
      <c r="H134" s="12">
        <v>0</v>
      </c>
      <c r="I134" s="12">
        <v>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</row>
    <row r="135" spans="1:70" s="4" customFormat="1" ht="16.5" customHeight="1">
      <c r="A135" s="3"/>
      <c r="B135" s="10"/>
      <c r="C135" s="12"/>
      <c r="D135" s="12"/>
      <c r="E135" s="12"/>
      <c r="F135" s="12"/>
      <c r="G135" s="12"/>
      <c r="H135" s="12"/>
      <c r="I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70" s="4" customFormat="1" ht="17.25" customHeight="1">
      <c r="A136" s="3"/>
      <c r="B136" s="19" t="s">
        <v>0</v>
      </c>
      <c r="C136" s="20">
        <f>C125+C131</f>
        <v>5360100</v>
      </c>
      <c r="D136" s="20">
        <f aca="true" t="shared" si="31" ref="D136:I136">D125+D131</f>
        <v>-800973.92</v>
      </c>
      <c r="E136" s="20">
        <f t="shared" si="31"/>
        <v>4559126.08</v>
      </c>
      <c r="F136" s="20">
        <f t="shared" si="31"/>
        <v>1531999.98</v>
      </c>
      <c r="G136" s="20">
        <f>G125+G131</f>
        <v>1531999.98</v>
      </c>
      <c r="H136" s="20">
        <f>H125+H131</f>
        <v>1531999.98</v>
      </c>
      <c r="I136" s="20">
        <f t="shared" si="31"/>
        <v>1531999.98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1:70" s="4" customFormat="1" ht="13.5">
      <c r="A137" s="3"/>
      <c r="B137" s="9"/>
      <c r="C137" s="16"/>
      <c r="D137" s="16"/>
      <c r="E137" s="16"/>
      <c r="F137" s="16"/>
      <c r="G137" s="16"/>
      <c r="H137" s="16"/>
      <c r="I137" s="16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s="4" customFormat="1" ht="13.5">
      <c r="A138" s="3"/>
      <c r="B138" s="23" t="s">
        <v>18</v>
      </c>
      <c r="C138" s="24">
        <f>C24+C38+C52+C66+C80+C94+C108+C122+C136</f>
        <v>1453586845</v>
      </c>
      <c r="D138" s="24">
        <f aca="true" t="shared" si="32" ref="D138:I138">D24+D38+D52+D66+D80+D94+D108+D122+D136</f>
        <v>544349430.0900002</v>
      </c>
      <c r="E138" s="24">
        <f t="shared" si="32"/>
        <v>1997936275.0900002</v>
      </c>
      <c r="F138" s="24">
        <f t="shared" si="32"/>
        <v>1759747291.15</v>
      </c>
      <c r="G138" s="24">
        <f t="shared" si="32"/>
        <v>999668651.16</v>
      </c>
      <c r="H138" s="24">
        <f t="shared" si="32"/>
        <v>999668651.16</v>
      </c>
      <c r="I138" s="24">
        <f t="shared" si="32"/>
        <v>999668651.16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s="4" customFormat="1" ht="13.5">
      <c r="A139" s="3"/>
      <c r="B139" s="1"/>
      <c r="C139" s="15"/>
      <c r="D139" s="15"/>
      <c r="E139" s="15"/>
      <c r="F139" s="15"/>
      <c r="G139" s="15"/>
      <c r="H139" s="15"/>
      <c r="I139" s="1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70" s="4" customFormat="1" ht="13.5">
      <c r="A140" s="3"/>
      <c r="B140" s="17" t="s">
        <v>1</v>
      </c>
      <c r="C140" s="18">
        <f>C141+C142+C143+C144</f>
        <v>1206647860</v>
      </c>
      <c r="D140" s="18">
        <f aca="true" t="shared" si="33" ref="D140:I140">D141+D142+D143+D144</f>
        <v>545213430.09</v>
      </c>
      <c r="E140" s="18">
        <f t="shared" si="33"/>
        <v>1751861290.0900002</v>
      </c>
      <c r="F140" s="18">
        <f t="shared" si="33"/>
        <v>1728138048.6699998</v>
      </c>
      <c r="G140" s="18">
        <f t="shared" si="33"/>
        <v>968059408.68</v>
      </c>
      <c r="H140" s="18">
        <f t="shared" si="33"/>
        <v>968059408.68</v>
      </c>
      <c r="I140" s="18">
        <f t="shared" si="33"/>
        <v>968059408.68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1:70" s="4" customFormat="1" ht="13.5">
      <c r="A141" s="3"/>
      <c r="B141" s="10" t="s">
        <v>2</v>
      </c>
      <c r="C141" s="12">
        <f>C14+C28+C42+C56+C70+C84+C98+C112+C126</f>
        <v>59752294</v>
      </c>
      <c r="D141" s="12">
        <f aca="true" t="shared" si="34" ref="C141:I144">D14+D28+D42+D56+D70+D84+D98+D112+D126</f>
        <v>800973.9199999999</v>
      </c>
      <c r="E141" s="12">
        <f>C141+D141</f>
        <v>60553267.92</v>
      </c>
      <c r="F141" s="12">
        <f t="shared" si="34"/>
        <v>55310988.04</v>
      </c>
      <c r="G141" s="12">
        <f t="shared" si="34"/>
        <v>24962525.82</v>
      </c>
      <c r="H141" s="12">
        <f t="shared" si="34"/>
        <v>24962525.82</v>
      </c>
      <c r="I141" s="12">
        <f t="shared" si="34"/>
        <v>24962525.82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s="4" customFormat="1" ht="13.5">
      <c r="A142" s="3"/>
      <c r="B142" s="10" t="s">
        <v>3</v>
      </c>
      <c r="C142" s="12">
        <f t="shared" si="34"/>
        <v>4760000</v>
      </c>
      <c r="D142" s="12">
        <f t="shared" si="34"/>
        <v>0</v>
      </c>
      <c r="E142" s="12">
        <f>C142+D142</f>
        <v>4760000</v>
      </c>
      <c r="F142" s="12">
        <f t="shared" si="34"/>
        <v>989987.73</v>
      </c>
      <c r="G142" s="12">
        <f t="shared" si="34"/>
        <v>433039.13</v>
      </c>
      <c r="H142" s="12">
        <f t="shared" si="34"/>
        <v>433039.13</v>
      </c>
      <c r="I142" s="12">
        <f t="shared" si="34"/>
        <v>433039.13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s="4" customFormat="1" ht="13.5">
      <c r="A143" s="3"/>
      <c r="B143" s="10" t="s">
        <v>4</v>
      </c>
      <c r="C143" s="12">
        <f t="shared" si="34"/>
        <v>28082995</v>
      </c>
      <c r="D143" s="12">
        <f t="shared" si="34"/>
        <v>63026.07999999996</v>
      </c>
      <c r="E143" s="12">
        <f>C143+D143</f>
        <v>28146021.08</v>
      </c>
      <c r="F143" s="12">
        <f t="shared" si="34"/>
        <v>13435071.81</v>
      </c>
      <c r="G143" s="12">
        <f t="shared" si="34"/>
        <v>6456544.65</v>
      </c>
      <c r="H143" s="12">
        <f t="shared" si="34"/>
        <v>6456544.65</v>
      </c>
      <c r="I143" s="12">
        <f t="shared" si="34"/>
        <v>6456544.65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s="4" customFormat="1" ht="24.75" customHeight="1">
      <c r="A144" s="3"/>
      <c r="B144" s="11" t="s">
        <v>5</v>
      </c>
      <c r="C144" s="12">
        <f t="shared" si="34"/>
        <v>1114052571</v>
      </c>
      <c r="D144" s="12">
        <f t="shared" si="34"/>
        <v>544349430.09</v>
      </c>
      <c r="E144" s="12">
        <f>C144+D144</f>
        <v>1658402001.0900002</v>
      </c>
      <c r="F144" s="12">
        <f t="shared" si="34"/>
        <v>1658402001.09</v>
      </c>
      <c r="G144" s="12">
        <f t="shared" si="34"/>
        <v>936207299.0799999</v>
      </c>
      <c r="H144" s="12">
        <f t="shared" si="34"/>
        <v>936207299.0799999</v>
      </c>
      <c r="I144" s="12">
        <f t="shared" si="34"/>
        <v>936207299.0799999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s="4" customFormat="1" ht="13.5">
      <c r="A145" s="3"/>
      <c r="B145" s="10"/>
      <c r="C145" s="12"/>
      <c r="D145" s="12"/>
      <c r="E145" s="12"/>
      <c r="F145" s="12"/>
      <c r="G145" s="12"/>
      <c r="H145" s="12"/>
      <c r="I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s="4" customFormat="1" ht="13.5">
      <c r="A146" s="3"/>
      <c r="B146" s="17" t="s">
        <v>6</v>
      </c>
      <c r="C146" s="18">
        <f aca="true" t="shared" si="35" ref="C146:I146">C147+C148+C149</f>
        <v>246938985</v>
      </c>
      <c r="D146" s="18">
        <f t="shared" si="35"/>
        <v>-864000</v>
      </c>
      <c r="E146" s="18">
        <f t="shared" si="35"/>
        <v>246074985</v>
      </c>
      <c r="F146" s="18">
        <f t="shared" si="35"/>
        <v>31609242.48</v>
      </c>
      <c r="G146" s="18">
        <f t="shared" si="35"/>
        <v>31609242.48</v>
      </c>
      <c r="H146" s="18">
        <f t="shared" si="35"/>
        <v>31609242.48</v>
      </c>
      <c r="I146" s="18">
        <f t="shared" si="35"/>
        <v>31609242.48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s="4" customFormat="1" ht="13.5">
      <c r="A147" s="3"/>
      <c r="B147" s="10" t="s">
        <v>7</v>
      </c>
      <c r="C147" s="12">
        <f aca="true" t="shared" si="36" ref="C147:I149">C20+C34+C48+C62+C76+C90+C104+C118+C132</f>
        <v>2260000</v>
      </c>
      <c r="D147" s="12">
        <f t="shared" si="36"/>
        <v>0</v>
      </c>
      <c r="E147" s="12">
        <f>C147+D147</f>
        <v>2260000</v>
      </c>
      <c r="F147" s="12">
        <f t="shared" si="36"/>
        <v>0</v>
      </c>
      <c r="G147" s="12">
        <f t="shared" si="36"/>
        <v>0</v>
      </c>
      <c r="H147" s="12">
        <f t="shared" si="36"/>
        <v>0</v>
      </c>
      <c r="I147" s="12">
        <f t="shared" si="36"/>
        <v>0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s="4" customFormat="1" ht="13.5">
      <c r="A148" s="3"/>
      <c r="B148" s="10" t="s">
        <v>8</v>
      </c>
      <c r="C148" s="12">
        <f t="shared" si="36"/>
        <v>0</v>
      </c>
      <c r="D148" s="12">
        <f t="shared" si="36"/>
        <v>0</v>
      </c>
      <c r="E148" s="12">
        <f>C148+D148</f>
        <v>0</v>
      </c>
      <c r="F148" s="12">
        <f t="shared" si="36"/>
        <v>0</v>
      </c>
      <c r="G148" s="12">
        <f t="shared" si="36"/>
        <v>0</v>
      </c>
      <c r="H148" s="12">
        <f t="shared" si="36"/>
        <v>0</v>
      </c>
      <c r="I148" s="12">
        <f t="shared" si="36"/>
        <v>0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s="4" customFormat="1" ht="13.5">
      <c r="A149" s="3"/>
      <c r="B149" s="10" t="s">
        <v>9</v>
      </c>
      <c r="C149" s="12">
        <f t="shared" si="36"/>
        <v>244678985</v>
      </c>
      <c r="D149" s="12">
        <f t="shared" si="36"/>
        <v>-864000</v>
      </c>
      <c r="E149" s="12">
        <f>C149+D149</f>
        <v>243814985</v>
      </c>
      <c r="F149" s="12">
        <f t="shared" si="36"/>
        <v>31609242.48</v>
      </c>
      <c r="G149" s="12">
        <f t="shared" si="36"/>
        <v>31609242.48</v>
      </c>
      <c r="H149" s="12">
        <f t="shared" si="36"/>
        <v>31609242.48</v>
      </c>
      <c r="I149" s="12">
        <f t="shared" si="36"/>
        <v>31609242.48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s="4" customFormat="1" ht="13.5">
      <c r="A150" s="3"/>
      <c r="B150" s="1"/>
      <c r="C150" s="12"/>
      <c r="D150" s="12"/>
      <c r="E150" s="12"/>
      <c r="F150" s="12"/>
      <c r="G150" s="12"/>
      <c r="H150" s="12"/>
      <c r="I150" s="1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0" s="4" customFormat="1" ht="13.5">
      <c r="A151" s="3"/>
      <c r="B151" s="32" t="s">
        <v>30</v>
      </c>
      <c r="C151" s="33">
        <f>C140+C146</f>
        <v>1453586845</v>
      </c>
      <c r="D151" s="33">
        <f aca="true" t="shared" si="37" ref="D151:I151">D140+D146</f>
        <v>544349430.09</v>
      </c>
      <c r="E151" s="33">
        <f t="shared" si="37"/>
        <v>1997936275.0900002</v>
      </c>
      <c r="F151" s="33">
        <f t="shared" si="37"/>
        <v>1759747291.1499999</v>
      </c>
      <c r="G151" s="33">
        <f t="shared" si="37"/>
        <v>999668651.16</v>
      </c>
      <c r="H151" s="33">
        <f>H140+H146</f>
        <v>999668651.16</v>
      </c>
      <c r="I151" s="33">
        <f t="shared" si="37"/>
        <v>999668651.16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</row>
    <row r="152" spans="1:70" s="4" customFormat="1" ht="13.5">
      <c r="A152" s="3"/>
      <c r="B152" s="3"/>
      <c r="C152" s="3"/>
      <c r="D152" s="3"/>
      <c r="E152" s="3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</row>
    <row r="153" spans="1:70" s="4" customFormat="1" ht="13.5">
      <c r="A153" s="3"/>
      <c r="B153" s="3"/>
      <c r="C153" s="34">
        <f>C138-C151</f>
        <v>0</v>
      </c>
      <c r="D153" s="34">
        <f aca="true" t="shared" si="38" ref="D153:I153">D138-D151</f>
        <v>0</v>
      </c>
      <c r="E153" s="34">
        <f t="shared" si="38"/>
        <v>0</v>
      </c>
      <c r="F153" s="34">
        <f t="shared" si="38"/>
        <v>0</v>
      </c>
      <c r="G153" s="34">
        <f t="shared" si="38"/>
        <v>0</v>
      </c>
      <c r="H153" s="34">
        <f t="shared" si="38"/>
        <v>0</v>
      </c>
      <c r="I153" s="34">
        <f t="shared" si="38"/>
        <v>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</row>
    <row r="154" spans="1:70" s="4" customFormat="1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</row>
    <row r="155" spans="1:70" s="4" customFormat="1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  <row r="156" spans="1:70" s="4" customFormat="1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</row>
    <row r="157" spans="1:70" s="4" customFormat="1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s="4" customFormat="1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s="4" customFormat="1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s="4" customFormat="1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s="4" customFormat="1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s="4" customFormat="1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70" s="4" customFormat="1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</row>
    <row r="164" spans="1:70" s="4" customFormat="1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</row>
    <row r="165" spans="1:70" s="4" customFormat="1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</row>
    <row r="166" spans="1:70" s="4" customFormat="1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</row>
    <row r="167" spans="1:70" s="4" customFormat="1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</row>
    <row r="168" spans="1:70" s="4" customFormat="1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</row>
    <row r="169" spans="1:70" s="4" customFormat="1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</row>
    <row r="170" spans="1:70" s="4" customFormat="1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</row>
    <row r="171" spans="1:70" s="4" customFormat="1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</row>
    <row r="172" spans="1:70" s="4" customFormat="1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</row>
    <row r="173" spans="1:70" s="4" customFormat="1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</row>
    <row r="174" spans="1:70" s="4" customFormat="1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</row>
    <row r="175" spans="1:70" s="4" customFormat="1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</row>
    <row r="176" spans="1:70" s="4" customFormat="1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</row>
    <row r="177" spans="1:70" s="4" customFormat="1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</row>
    <row r="178" spans="1:70" s="4" customFormat="1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</row>
    <row r="179" spans="1:70" s="4" customFormat="1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</row>
    <row r="180" spans="1:70" s="4" customFormat="1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</row>
    <row r="181" spans="1:70" s="4" customFormat="1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</row>
    <row r="182" spans="1:70" s="4" customFormat="1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1:70" s="4" customFormat="1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</row>
    <row r="184" spans="1:70" s="4" customFormat="1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</row>
    <row r="185" spans="1:70" s="4" customFormat="1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</row>
    <row r="186" spans="1:70" s="4" customFormat="1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</row>
    <row r="187" spans="1:70" s="4" customFormat="1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</row>
    <row r="188" spans="1:70" s="4" customFormat="1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</row>
    <row r="189" spans="1:70" s="4" customFormat="1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</row>
    <row r="190" spans="1:70" s="4" customFormat="1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</row>
    <row r="191" spans="1:70" s="4" customFormat="1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</row>
    <row r="192" spans="1:70" s="4" customFormat="1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</row>
    <row r="193" spans="1:70" s="4" customFormat="1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</row>
    <row r="194" spans="1:70" s="4" customFormat="1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</row>
    <row r="195" spans="1:70" s="4" customFormat="1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</row>
    <row r="196" spans="1:70" s="4" customFormat="1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</row>
    <row r="197" spans="1:70" s="4" customFormat="1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</row>
    <row r="198" spans="1:70" s="4" customFormat="1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</row>
    <row r="199" spans="1:70" s="4" customFormat="1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</row>
    <row r="200" spans="1:70" s="4" customFormat="1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</row>
    <row r="201" spans="1:70" s="4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</row>
    <row r="202" spans="1:70" s="4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</row>
    <row r="203" spans="1:70" s="4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</row>
    <row r="204" spans="1:70" s="4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</row>
    <row r="205" spans="1:70" s="4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</row>
    <row r="206" spans="1:70" s="4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</row>
    <row r="207" spans="1:70" s="4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</row>
    <row r="208" spans="1:70" s="4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</row>
    <row r="209" spans="1:70" s="4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</row>
    <row r="210" spans="1:70" s="4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</row>
    <row r="211" spans="1:70" s="4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</row>
    <row r="212" spans="1:70" s="4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</row>
    <row r="213" spans="1:70" s="4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</row>
    <row r="214" spans="1:70" s="4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</row>
    <row r="215" spans="1:70" s="4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</row>
    <row r="216" spans="1:70" s="4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</row>
    <row r="217" spans="1:70" s="4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</row>
    <row r="218" spans="1:70" s="4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</row>
    <row r="219" spans="1:70" s="4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</row>
    <row r="220" spans="1:70" s="4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</row>
    <row r="221" spans="1:70" s="4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</row>
    <row r="222" spans="1:70" s="4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</row>
    <row r="223" spans="1:70" s="4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</row>
    <row r="224" spans="1:70" s="4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</row>
    <row r="225" spans="1:70" s="4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</row>
    <row r="226" spans="1:70" s="4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</row>
    <row r="227" spans="1:70" s="4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</row>
    <row r="228" spans="1:70" s="4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</row>
    <row r="229" spans="1:70" s="4" customFormat="1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</row>
    <row r="230" spans="1:70" s="4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</row>
    <row r="231" spans="1:70" s="4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</row>
    <row r="232" spans="1:70" s="4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</row>
    <row r="233" spans="1:70" s="4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</row>
    <row r="234" spans="1:70" s="4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</row>
    <row r="235" spans="1:70" s="4" customFormat="1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</row>
    <row r="236" spans="1:70" s="4" customFormat="1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</row>
    <row r="237" spans="1:70" s="4" customFormat="1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</row>
    <row r="238" spans="1:70" s="4" customFormat="1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</row>
    <row r="239" spans="1:70" s="4" customFormat="1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</row>
    <row r="240" spans="1:70" s="4" customFormat="1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</row>
    <row r="241" spans="1:70" s="4" customFormat="1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</row>
    <row r="242" spans="1:70" s="4" customFormat="1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</row>
    <row r="243" spans="1:70" s="4" customFormat="1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</row>
    <row r="244" spans="1:70" s="4" customFormat="1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</row>
    <row r="245" spans="1:70" s="4" customFormat="1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</row>
    <row r="246" spans="1:70" s="4" customFormat="1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</row>
    <row r="247" spans="1:70" s="4" customFormat="1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</row>
    <row r="248" spans="1:70" s="4" customFormat="1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</row>
    <row r="249" spans="1:70" s="4" customFormat="1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</row>
    <row r="250" spans="1:70" s="4" customFormat="1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</row>
    <row r="251" spans="1:70" s="4" customFormat="1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</row>
    <row r="252" spans="1:70" s="4" customFormat="1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</row>
    <row r="253" spans="1:70" s="4" customFormat="1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</row>
    <row r="254" spans="1:70" s="4" customFormat="1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</row>
    <row r="255" spans="1:70" s="4" customFormat="1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</row>
    <row r="256" spans="1:70" s="4" customFormat="1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</row>
    <row r="257" spans="1:70" s="4" customFormat="1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</row>
    <row r="258" spans="1:70" s="4" customFormat="1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</row>
    <row r="259" spans="1:70" s="4" customFormat="1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</row>
    <row r="260" spans="1:70" s="4" customFormat="1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</row>
    <row r="261" spans="1:70" s="4" customFormat="1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</row>
    <row r="262" spans="1:70" s="4" customFormat="1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</row>
    <row r="263" spans="1:70" s="4" customFormat="1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</row>
    <row r="264" spans="1:70" s="4" customFormat="1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</row>
    <row r="265" spans="1:70" s="4" customFormat="1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</row>
    <row r="266" spans="1:70" s="4" customFormat="1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</row>
    <row r="267" spans="1:70" s="4" customFormat="1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</row>
    <row r="268" spans="1:70" s="4" customFormat="1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</row>
    <row r="269" spans="1:70" s="4" customFormat="1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</row>
    <row r="270" spans="1:70" s="4" customFormat="1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</row>
    <row r="271" spans="1:70" s="4" customFormat="1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</row>
    <row r="272" spans="1:70" s="4" customFormat="1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</row>
    <row r="273" spans="1:70" s="4" customFormat="1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</row>
    <row r="274" spans="1:70" s="4" customFormat="1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</row>
    <row r="275" spans="1:70" s="4" customFormat="1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</row>
    <row r="276" spans="1:70" s="4" customFormat="1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</row>
    <row r="277" spans="1:70" s="4" customFormat="1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</row>
    <row r="278" spans="1:70" s="4" customFormat="1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</row>
    <row r="279" spans="1:70" s="4" customFormat="1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</row>
    <row r="280" spans="1:70" s="4" customFormat="1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</row>
    <row r="281" spans="1:70" s="4" customFormat="1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</row>
    <row r="282" spans="1:70" s="4" customFormat="1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</row>
    <row r="283" spans="1:70" s="4" customFormat="1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</row>
    <row r="284" spans="1:70" s="4" customFormat="1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</row>
    <row r="285" spans="1:70" s="4" customFormat="1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</row>
    <row r="286" spans="1:70" s="4" customFormat="1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</row>
    <row r="287" spans="1:70" s="4" customFormat="1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</row>
    <row r="288" spans="1:70" s="4" customFormat="1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</row>
    <row r="289" spans="1:70" s="4" customFormat="1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</row>
    <row r="290" spans="1:70" s="4" customFormat="1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</row>
    <row r="291" spans="1:70" s="4" customFormat="1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</row>
    <row r="292" spans="1:70" s="4" customFormat="1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</row>
    <row r="293" spans="1:70" s="4" customFormat="1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</row>
    <row r="294" spans="1:70" s="4" customFormat="1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</row>
    <row r="295" spans="1:70" s="4" customFormat="1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</row>
    <row r="296" spans="1:70" s="4" customFormat="1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</row>
    <row r="297" spans="1:70" s="4" customFormat="1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</row>
    <row r="298" spans="1:70" s="4" customFormat="1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</row>
    <row r="299" spans="1:70" s="4" customFormat="1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</row>
    <row r="300" spans="1:70" s="4" customFormat="1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</row>
    <row r="301" spans="1:70" s="4" customFormat="1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</row>
    <row r="302" spans="1:70" s="4" customFormat="1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</row>
    <row r="303" spans="1:70" s="4" customFormat="1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</row>
    <row r="304" spans="1:70" s="4" customFormat="1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</row>
    <row r="305" spans="1:70" s="4" customFormat="1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</row>
    <row r="306" spans="1:70" s="4" customFormat="1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</row>
    <row r="307" spans="1:70" s="4" customFormat="1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</row>
    <row r="308" spans="1:70" s="4" customFormat="1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</row>
    <row r="309" spans="1:70" s="4" customFormat="1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</row>
    <row r="310" spans="1:70" s="4" customFormat="1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</row>
    <row r="311" spans="1:70" s="4" customFormat="1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</row>
    <row r="312" spans="1:70" s="4" customFormat="1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</row>
    <row r="313" spans="1:70" s="4" customFormat="1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</row>
    <row r="314" spans="1:70" s="4" customFormat="1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</row>
    <row r="315" spans="1:70" s="4" customFormat="1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</row>
    <row r="316" spans="1:70" s="4" customFormat="1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</row>
    <row r="317" spans="1:70" s="4" customFormat="1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</row>
    <row r="318" spans="1:70" s="4" customFormat="1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</row>
    <row r="319" spans="1:70" s="4" customFormat="1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</row>
    <row r="320" spans="1:70" s="4" customFormat="1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</row>
    <row r="321" spans="1:70" s="4" customFormat="1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</row>
    <row r="322" spans="1:70" s="4" customFormat="1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</row>
    <row r="323" spans="1:70" s="4" customFormat="1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</row>
    <row r="324" spans="1:70" s="4" customFormat="1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</row>
    <row r="325" spans="1:70" s="4" customFormat="1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</row>
    <row r="326" spans="1:70" s="4" customFormat="1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</row>
    <row r="327" spans="1:70" s="4" customFormat="1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</row>
    <row r="328" spans="1:70" s="4" customFormat="1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</row>
    <row r="329" spans="1:70" s="4" customFormat="1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</row>
    <row r="330" spans="1:70" s="4" customFormat="1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</row>
    <row r="331" spans="1:70" s="4" customFormat="1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</row>
    <row r="332" spans="1:70" s="4" customFormat="1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</row>
    <row r="333" spans="1:70" s="4" customFormat="1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</row>
    <row r="334" spans="1:70" s="4" customFormat="1" ht="13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</row>
    <row r="335" spans="1:70" s="4" customFormat="1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</row>
    <row r="336" spans="1:70" s="4" customFormat="1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</row>
    <row r="337" spans="1:70" s="4" customFormat="1" ht="13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</row>
    <row r="338" spans="1:70" s="4" customFormat="1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</row>
  </sheetData>
  <sheetProtection/>
  <mergeCells count="7">
    <mergeCell ref="B10:I10"/>
    <mergeCell ref="B1:I1"/>
    <mergeCell ref="B2:I2"/>
    <mergeCell ref="B3:I3"/>
    <mergeCell ref="B7:I7"/>
    <mergeCell ref="B8:I8"/>
    <mergeCell ref="B9:I9"/>
  </mergeCells>
  <printOptions horizontalCentered="1"/>
  <pageMargins left="0" right="0" top="0.5905511811023623" bottom="0" header="0" footer="0"/>
  <pageSetup horizontalDpi="600" verticalDpi="600" orientation="portrait" scale="55" r:id="rId2"/>
  <rowBreaks count="1" manualBreakCount="1">
    <brk id="81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SFINANZAS</dc:creator>
  <cp:keywords/>
  <dc:description/>
  <cp:lastModifiedBy>Verenice Gonzalez Bonilla</cp:lastModifiedBy>
  <cp:lastPrinted>2015-05-29T17:34:02Z</cp:lastPrinted>
  <dcterms:created xsi:type="dcterms:W3CDTF">2013-01-16T23:17:51Z</dcterms:created>
  <dcterms:modified xsi:type="dcterms:W3CDTF">2015-06-04T17:50:45Z</dcterms:modified>
  <cp:category/>
  <cp:version/>
  <cp:contentType/>
  <cp:contentStatus/>
</cp:coreProperties>
</file>