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45" windowWidth="17490" windowHeight="10950" activeTab="3"/>
  </bookViews>
  <sheets>
    <sheet name="Art_14_III_Indicadores_2013" sheetId="1" r:id="rId1"/>
    <sheet name="Art_14_III_Indicadores_2014" sheetId="2" r:id="rId2"/>
    <sheet name="Art_14_III_Indicadores_2015" sheetId="3" r:id="rId3"/>
    <sheet name="Art_14_III_Indicadores_2016" sheetId="4" r:id="rId4"/>
  </sheets>
  <definedNames>
    <definedName name="_xlnm.Print_Area" localSheetId="0">'Art_14_III_Indicadores_2013'!$A$1:$H$39</definedName>
    <definedName name="_xlnm.Print_Area" localSheetId="1">'Art_14_III_Indicadores_2014'!$A$1:$H$44</definedName>
    <definedName name="_xlnm.Print_Area" localSheetId="2">'Art_14_III_Indicadores_2015'!$A$1:$H$39</definedName>
    <definedName name="_xlnm.Print_Area" localSheetId="3">'Art_14_III_Indicadores_2016'!$A$1:$H$20</definedName>
    <definedName name="_xlnm.Print_Titles" localSheetId="1">'Art_14_III_Indicadores_2014'!$1:$9</definedName>
  </definedNames>
  <calcPr fullCalcOnLoad="1"/>
</workbook>
</file>

<file path=xl/sharedStrings.xml><?xml version="1.0" encoding="utf-8"?>
<sst xmlns="http://schemas.openxmlformats.org/spreadsheetml/2006/main" count="236" uniqueCount="102">
  <si>
    <t>Indicadores</t>
  </si>
  <si>
    <t xml:space="preserve">Ejercicio </t>
  </si>
  <si>
    <t xml:space="preserve">
Periodo que se reporta
(mensual, trimestral y
anual)
</t>
  </si>
  <si>
    <t>Tipo de
indicador</t>
  </si>
  <si>
    <t>Denominación del
indicador</t>
  </si>
  <si>
    <t>Objetivo del
indicador</t>
  </si>
  <si>
    <t>Fórmula</t>
  </si>
  <si>
    <t>Metas</t>
  </si>
  <si>
    <t>Resultados</t>
  </si>
  <si>
    <t>Trimestre enero-marzo</t>
  </si>
  <si>
    <t>Indicador de Eficiencia</t>
  </si>
  <si>
    <t>Índice de la ocupación de la Plantilla de personal.</t>
  </si>
  <si>
    <t>Fortalecer la administración de los recursos humanos, financieros y materiales.</t>
  </si>
  <si>
    <t>Plantilla ocupada / Plantilla autorizada x 100</t>
  </si>
  <si>
    <t xml:space="preserve">Trimestre enero-junio </t>
  </si>
  <si>
    <t xml:space="preserve">Trimestre enero-septiembre </t>
  </si>
  <si>
    <t>252/255X100</t>
  </si>
  <si>
    <t xml:space="preserve">Trimestre enero-marzo </t>
  </si>
  <si>
    <t>Indice de Aprovechamiento del presupuesto programado y seguimiento del gasto al periodo por pensiones y jubilaciones.</t>
  </si>
  <si>
    <t>Garantizar cuantitativamente el pago de las nóminas de pensionados y jubilados, así como las primeras pagas, prestaciones de seguridad social que por ley corresponden a los derechohabientes afiliados a la Entidad, garantizar la entrega oportuna de los créditos solicitados a los elementos activos y pensionados, atender las solicitudes de créditos hipotecarios que envien las corporaciones y que esten integradas al 100%, de conformidad con la Ley y Reglamento de la CAPREPOL.</t>
  </si>
  <si>
    <t xml:space="preserve">Importe del presupuesto ejercido al periodo/Importe del presupuesto programado al periodo x 100 </t>
  </si>
  <si>
    <t>Índice de cumplimiento físico de las pensiones y jubilaciones.</t>
  </si>
  <si>
    <t xml:space="preserve">Número de pensionados y jubilados atendidos/Número de pensionados y jubilados programados x 100 </t>
  </si>
  <si>
    <t>Índice de avance en la atención de las solicitudes recibidas para el otorgamiento de créditos hipotecarios.</t>
  </si>
  <si>
    <t xml:space="preserve">Número de créditos hipotecarios otorgados/el Número de solicitudes recibidas x 100 </t>
  </si>
  <si>
    <t>Índice de cumplimiento de los préstamos a corto plazo otorgados.</t>
  </si>
  <si>
    <t xml:space="preserve">Préstamos otorgados/Préstamos programados*100 </t>
  </si>
  <si>
    <t>248/255*100</t>
  </si>
  <si>
    <t>Timestre enoro-septiembre</t>
  </si>
  <si>
    <t>249/255*100</t>
  </si>
  <si>
    <t>350,305,806.36/487,573,033.00*100</t>
  </si>
  <si>
    <t>828,009,892.91/1,145,091,988.00*100</t>
  </si>
  <si>
    <t>1,364,086,984.16/1,420,365,859.00*100</t>
  </si>
  <si>
    <t>18,387 / 18,381*100</t>
  </si>
  <si>
    <t>18,385/18,459*100</t>
  </si>
  <si>
    <t>18,857/19,095*100</t>
  </si>
  <si>
    <t>0/0*100</t>
  </si>
  <si>
    <t>142/270*100</t>
  </si>
  <si>
    <t>19,826/18,500*100</t>
  </si>
  <si>
    <t>35,165/34,600*100</t>
  </si>
  <si>
    <t>49,879/51,400*100</t>
  </si>
  <si>
    <t>Área(s) o unidad(es) administrativa(s) responsable(s) de la información:  Subgerencia de Planeación y Presupuesto</t>
  </si>
  <si>
    <t>Timestre enoro-diciembre</t>
  </si>
  <si>
    <t>Trimestre enero-diciembre</t>
  </si>
  <si>
    <t xml:space="preserve">Trimestre enero-diciembre </t>
  </si>
  <si>
    <t>1,666590,928.97/1,675,026,579.00*100</t>
  </si>
  <si>
    <t>19,202/19,452*100</t>
  </si>
  <si>
    <t>273/273*100</t>
  </si>
  <si>
    <t>61,598/65,000*100</t>
  </si>
  <si>
    <t>Fecha de actualización: 10/04/2014</t>
  </si>
  <si>
    <t xml:space="preserve">Índice de Aprovechamiento de los Recursos Asignados </t>
  </si>
  <si>
    <t>Recursos Ejercidos al Periodo / Recursos Programados al Periodo *100</t>
  </si>
  <si>
    <t>466,050,602.25 / 482,346,646.46 *100</t>
  </si>
  <si>
    <t>18,994/19,693*100</t>
  </si>
  <si>
    <t>15,487/19,565*100</t>
  </si>
  <si>
    <t>Trimestre enero-junio</t>
  </si>
  <si>
    <t>66/69*100</t>
  </si>
  <si>
    <t>Índice de cumplimiento de los préstamos a corto plazo  y especiales otorgados.</t>
  </si>
  <si>
    <t>251/255*100</t>
  </si>
  <si>
    <t>Trimestre enero-septiembre</t>
  </si>
  <si>
    <t>220/280*100</t>
  </si>
  <si>
    <t xml:space="preserve">Nota: El informe se publicará una vez que la Secretaria de Finanzas informe a la CAPREPOL que la información fue presentada a la Asamblea Legislativa del D.F.,1o.- para el trimestre enero-marzo en la 1ª quincena del mes de junio; 2o.-para el trimestre enero-junio en la 1ª quincena del mes de septiembre ; 3o.- para el trimestre enero-septiembre en la 1ª quincena del mes de diciembre; 4o.- para el trimestre enero-diciembre en la 1ª quincena del mes de marzo.
</t>
  </si>
  <si>
    <t>1,575,137,091.60/1,610,093,429.87*100</t>
  </si>
  <si>
    <t>999,668,651.16/1,025,856,425.73  *100</t>
  </si>
  <si>
    <t>424,355,501.91/432,639,277.84   *100</t>
  </si>
  <si>
    <t>875,043,301.03/890,954,303.55   *100</t>
  </si>
  <si>
    <t>1,316,672,338.2/1,319,944,283.11   *100</t>
  </si>
  <si>
    <t>30,259/35,630*100</t>
  </si>
  <si>
    <t>44,554/51,695*100</t>
  </si>
  <si>
    <t>252/255*100</t>
  </si>
  <si>
    <t>1,936,058,387.72/1,942,199,453.02*100</t>
  </si>
  <si>
    <t>19,644/20,047*100</t>
  </si>
  <si>
    <t>20,071/20,013*100</t>
  </si>
  <si>
    <t>20,069/20,315*100</t>
  </si>
  <si>
    <t>244/255*100</t>
  </si>
  <si>
    <t>19,963/20,697*100</t>
  </si>
  <si>
    <t>56,849/65,260*100</t>
  </si>
  <si>
    <t>3,317,865,470.80/3,383,055.21*100</t>
  </si>
  <si>
    <t>322/350*100</t>
  </si>
  <si>
    <t>Fecha de actualización:22/05/2015</t>
  </si>
  <si>
    <t>233,732,168.87/359,433,503.51*100</t>
  </si>
  <si>
    <t>1,049,008,214.78/1,078,843,452.39*100</t>
  </si>
  <si>
    <t>247/255*100</t>
  </si>
  <si>
    <t>20,409/21,072*100</t>
  </si>
  <si>
    <t>1,629,211,912.31/1,671,535,419.25*100</t>
  </si>
  <si>
    <t>1,435,902,070.32/1,436,979,003.45*100</t>
  </si>
  <si>
    <t>187,824,697.82/293,810,531.03*100</t>
  </si>
  <si>
    <t>948,765,886.57/959,890,320.92*100</t>
  </si>
  <si>
    <t>20,635/21,447*100</t>
  </si>
  <si>
    <t>87/87*100</t>
  </si>
  <si>
    <t>Nota 1: Se hace el señalamiento que para el Ejercicio 2015, no se concidera el Indicador de Eficiencia, referente al cumplimiento de los préstamos a corto plazo  y especiales otorgados, en virtud de que para este Ejercicio no se considera la Actividad Institucional.</t>
  </si>
  <si>
    <t>2,568,883,114.95/2,654,862,634.88*100</t>
  </si>
  <si>
    <t>2,154,178,465.95/2,166,793,454.62*100</t>
  </si>
  <si>
    <t>20,817/21,437*100</t>
  </si>
  <si>
    <t>338/444*100</t>
  </si>
  <si>
    <t>Fecha de actualización: 19/02/2016</t>
  </si>
  <si>
    <t>Nota: Con fundamento a los Arts.137, Fracción II, inciso b), de la Ley de Presupuesto y Gasto Eficiente del Distrito Federal, esta Entidad deberá enviar a la Secretaría trimestralmente la información sobre el avance de metas, por funciones en especial prioritarias, estratégicas y multisectoriales… y de acuerdo al Art.149 del Reglamento de la Ley de Presupuesto y Gasto Eficiente del Distrito Federal, las Entidades remitirán su información con base en la guía a que emita la Secretaría de Finanzas para la elaboración de sus informes misma que es proporcionada, en dicha guía considera en el formato IPP “Indicadores Asociados a Programas Presupuestarios, Ramo General 33 y Principales Programas Públicos” y como su nombre lo indica es exclusivo para Programas del Ramo General 33 y Principales Programas Públicos, el cual No es Aplicable a esta Entidad.</t>
  </si>
  <si>
    <t>Vínculo</t>
  </si>
  <si>
    <t>Fecha de validación: 11/07/2016</t>
  </si>
  <si>
    <t>enero-marzo                                     enero-junio                                   enero-septiembre</t>
  </si>
  <si>
    <t>Fecha de validación: 28/10/2016</t>
  </si>
  <si>
    <t>Fecha de actualización: 28/10/2016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</si>
</sst>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Arial Black"/>
      <family val="2"/>
    </font>
    <font>
      <sz val="12"/>
      <color indexed="9"/>
      <name val="Arial Black"/>
      <family val="2"/>
    </font>
    <font>
      <sz val="11"/>
      <color indexed="9"/>
      <name val="Arial Black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rgb="FFFFFFFF"/>
      <name val="Arial Black"/>
      <family val="2"/>
    </font>
    <font>
      <sz val="12"/>
      <color rgb="FFFFFFFF"/>
      <name val="Arial Black"/>
      <family val="2"/>
    </font>
    <font>
      <sz val="11"/>
      <color rgb="FFFFFFFF"/>
      <name val="Arial Black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2E"/>
        <bgColor indexed="64"/>
      </patternFill>
    </fill>
    <fill>
      <patternFill patternType="solid">
        <fgColor rgb="FFFF99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/>
      <right/>
      <top style="medium">
        <color rgb="FF000000"/>
      </top>
      <bottom style="dashed">
        <color rgb="FF000000"/>
      </bottom>
    </border>
    <border>
      <left style="medium">
        <color rgb="FF000000"/>
      </left>
      <right/>
      <top style="dashed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/>
      <right/>
      <top style="dashed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dash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dashed">
        <color rgb="FF000000"/>
      </bottom>
    </border>
    <border>
      <left style="medium">
        <color rgb="FF000000"/>
      </left>
      <right style="medium">
        <color rgb="FF000000"/>
      </right>
      <top/>
      <bottom style="dashed">
        <color rgb="FF000000"/>
      </bottom>
    </border>
    <border>
      <left style="medium">
        <color rgb="FF000000"/>
      </left>
      <right/>
      <top style="dash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dashed">
        <color rgb="FF000000"/>
      </top>
      <bottom style="dotted">
        <color rgb="FF000000"/>
      </bottom>
    </border>
    <border>
      <left style="medium">
        <color rgb="FF000000"/>
      </left>
      <right/>
      <top style="dott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/>
      <right style="medium"/>
      <top style="medium">
        <color rgb="FF000000"/>
      </top>
      <bottom style="dotted"/>
    </border>
    <border>
      <left style="medium"/>
      <right style="medium">
        <color rgb="FF000000"/>
      </right>
      <top style="medium">
        <color rgb="FF000000"/>
      </top>
      <bottom style="dotted"/>
    </border>
    <border>
      <left style="medium"/>
      <right style="medium"/>
      <top style="dotted"/>
      <bottom/>
    </border>
    <border>
      <left style="medium"/>
      <right style="medium"/>
      <top style="medium"/>
      <bottom style="dotted"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dotted">
        <color rgb="FF000000"/>
      </top>
      <bottom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/>
      <right style="medium"/>
      <top style="dotted"/>
      <bottom style="dotted"/>
    </border>
    <border>
      <left style="medium"/>
      <right style="medium">
        <color rgb="FF000000"/>
      </right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dotted">
        <color rgb="FF000000"/>
      </bottom>
    </border>
    <border>
      <left style="medium">
        <color rgb="FF000000"/>
      </left>
      <right style="medium">
        <color rgb="FF000000"/>
      </right>
      <top style="medium"/>
      <bottom style="dotted">
        <color rgb="FF000000"/>
      </bottom>
    </border>
    <border>
      <left style="medium">
        <color rgb="FF000000"/>
      </left>
      <right style="medium"/>
      <top style="medium"/>
      <bottom style="dotted">
        <color rgb="FF000000"/>
      </bottom>
    </border>
    <border>
      <left style="medium"/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/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 style="medium">
        <color rgb="FF000000"/>
      </top>
      <bottom/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/>
    </border>
    <border>
      <left>
        <color indexed="63"/>
      </left>
      <right style="medium">
        <color rgb="FF000000"/>
      </right>
      <top style="medium"/>
      <bottom/>
    </border>
    <border>
      <left>
        <color indexed="63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8">
    <xf numFmtId="0" fontId="0" fillId="0" borderId="0" xfId="0" applyAlignment="1">
      <alignment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6" fillId="0" borderId="0" xfId="0" applyNumberFormat="1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164" fontId="38" fillId="34" borderId="15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164" fontId="38" fillId="34" borderId="18" xfId="0" applyNumberFormat="1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  <xf numFmtId="164" fontId="38" fillId="34" borderId="2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64" fontId="38" fillId="34" borderId="21" xfId="0" applyNumberFormat="1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164" fontId="38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34" borderId="27" xfId="0" applyFont="1" applyFill="1" applyBorder="1" applyAlignment="1">
      <alignment horizontal="center" vertical="center" wrapText="1"/>
    </xf>
    <xf numFmtId="0" fontId="38" fillId="34" borderId="28" xfId="0" applyFont="1" applyFill="1" applyBorder="1" applyAlignment="1">
      <alignment horizontal="center" vertical="center" wrapText="1"/>
    </xf>
    <xf numFmtId="0" fontId="38" fillId="34" borderId="29" xfId="0" applyFont="1" applyFill="1" applyBorder="1" applyAlignment="1">
      <alignment horizontal="center" vertical="center" wrapText="1"/>
    </xf>
    <xf numFmtId="0" fontId="38" fillId="34" borderId="30" xfId="0" applyFont="1" applyFill="1" applyBorder="1" applyAlignment="1">
      <alignment horizontal="center" vertical="center" wrapText="1"/>
    </xf>
    <xf numFmtId="164" fontId="38" fillId="34" borderId="28" xfId="0" applyNumberFormat="1" applyFont="1" applyFill="1" applyBorder="1" applyAlignment="1">
      <alignment horizontal="center" vertical="center" wrapText="1"/>
    </xf>
    <xf numFmtId="164" fontId="38" fillId="34" borderId="30" xfId="0" applyNumberFormat="1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32" xfId="0" applyFont="1" applyFill="1" applyBorder="1" applyAlignment="1">
      <alignment horizontal="center" vertical="center" wrapText="1"/>
    </xf>
    <xf numFmtId="164" fontId="38" fillId="34" borderId="33" xfId="0" applyNumberFormat="1" applyFont="1" applyFill="1" applyBorder="1" applyAlignment="1">
      <alignment horizontal="center" vertical="center" wrapText="1"/>
    </xf>
    <xf numFmtId="0" fontId="38" fillId="34" borderId="34" xfId="0" applyFont="1" applyFill="1" applyBorder="1" applyAlignment="1">
      <alignment horizontal="center" vertical="center" wrapText="1"/>
    </xf>
    <xf numFmtId="0" fontId="38" fillId="34" borderId="35" xfId="0" applyFont="1" applyFill="1" applyBorder="1" applyAlignment="1">
      <alignment horizontal="center" vertical="center" wrapText="1"/>
    </xf>
    <xf numFmtId="164" fontId="38" fillId="34" borderId="3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38" fillId="34" borderId="34" xfId="0" applyNumberFormat="1" applyFont="1" applyFill="1" applyBorder="1" applyAlignment="1">
      <alignment horizontal="center" vertical="center" wrapText="1"/>
    </xf>
    <xf numFmtId="164" fontId="38" fillId="34" borderId="31" xfId="0" applyNumberFormat="1" applyFont="1" applyFill="1" applyBorder="1" applyAlignment="1">
      <alignment horizontal="center" vertical="center" wrapText="1"/>
    </xf>
    <xf numFmtId="0" fontId="38" fillId="34" borderId="36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164" fontId="38" fillId="34" borderId="36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34" borderId="37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30" xfId="0" applyFont="1" applyFill="1" applyBorder="1" applyAlignment="1">
      <alignment horizontal="center" vertical="center" wrapText="1"/>
    </xf>
    <xf numFmtId="0" fontId="38" fillId="34" borderId="38" xfId="0" applyFont="1" applyFill="1" applyBorder="1" applyAlignment="1">
      <alignment horizontal="center" vertical="center" wrapText="1"/>
    </xf>
    <xf numFmtId="0" fontId="38" fillId="34" borderId="39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40" xfId="0" applyFont="1" applyFill="1" applyBorder="1" applyAlignment="1">
      <alignment horizontal="center" vertical="center" wrapText="1"/>
    </xf>
    <xf numFmtId="0" fontId="38" fillId="34" borderId="41" xfId="0" applyFont="1" applyFill="1" applyBorder="1" applyAlignment="1">
      <alignment horizontal="center" vertical="center" wrapText="1"/>
    </xf>
    <xf numFmtId="0" fontId="38" fillId="34" borderId="42" xfId="0" applyFont="1" applyFill="1" applyBorder="1" applyAlignment="1">
      <alignment horizontal="center" vertical="center" wrapText="1"/>
    </xf>
    <xf numFmtId="164" fontId="38" fillId="34" borderId="43" xfId="0" applyNumberFormat="1" applyFont="1" applyFill="1" applyBorder="1" applyAlignment="1">
      <alignment horizontal="center" vertical="center" wrapText="1"/>
    </xf>
    <xf numFmtId="0" fontId="38" fillId="34" borderId="44" xfId="0" applyFont="1" applyFill="1" applyBorder="1" applyAlignment="1">
      <alignment horizontal="center" vertical="center" wrapText="1"/>
    </xf>
    <xf numFmtId="164" fontId="38" fillId="34" borderId="44" xfId="0" applyNumberFormat="1" applyFont="1" applyFill="1" applyBorder="1" applyAlignment="1">
      <alignment horizontal="center" vertical="center" wrapText="1"/>
    </xf>
    <xf numFmtId="164" fontId="38" fillId="34" borderId="40" xfId="0" applyNumberFormat="1" applyFont="1" applyFill="1" applyBorder="1" applyAlignment="1">
      <alignment horizontal="center" vertical="center" wrapText="1"/>
    </xf>
    <xf numFmtId="164" fontId="38" fillId="34" borderId="37" xfId="0" applyNumberFormat="1" applyFont="1" applyFill="1" applyBorder="1" applyAlignment="1">
      <alignment horizontal="center" vertical="center" wrapText="1"/>
    </xf>
    <xf numFmtId="164" fontId="38" fillId="34" borderId="41" xfId="0" applyNumberFormat="1" applyFont="1" applyFill="1" applyBorder="1" applyAlignment="1">
      <alignment horizontal="center" vertical="center" wrapText="1"/>
    </xf>
    <xf numFmtId="165" fontId="45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38" fillId="34" borderId="13" xfId="0" applyNumberFormat="1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45" xfId="0" applyFont="1" applyFill="1" applyBorder="1" applyAlignment="1">
      <alignment horizontal="center" vertical="center" wrapText="1"/>
    </xf>
    <xf numFmtId="9" fontId="45" fillId="0" borderId="0" xfId="0" applyNumberFormat="1" applyFont="1" applyAlignment="1">
      <alignment vertical="center"/>
    </xf>
    <xf numFmtId="166" fontId="45" fillId="0" borderId="0" xfId="0" applyNumberFormat="1" applyFont="1" applyAlignment="1">
      <alignment vertical="center"/>
    </xf>
    <xf numFmtId="164" fontId="38" fillId="34" borderId="45" xfId="0" applyNumberFormat="1" applyFont="1" applyFill="1" applyBorder="1" applyAlignment="1">
      <alignment horizontal="center" vertical="center" wrapText="1"/>
    </xf>
    <xf numFmtId="0" fontId="38" fillId="34" borderId="46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47" xfId="0" applyFont="1" applyFill="1" applyBorder="1" applyAlignment="1">
      <alignment horizontal="center" vertical="center" wrapText="1"/>
    </xf>
    <xf numFmtId="0" fontId="38" fillId="34" borderId="48" xfId="0" applyFont="1" applyFill="1" applyBorder="1" applyAlignment="1">
      <alignment horizontal="center" vertical="center" wrapText="1"/>
    </xf>
    <xf numFmtId="164" fontId="38" fillId="34" borderId="49" xfId="0" applyNumberFormat="1" applyFont="1" applyFill="1" applyBorder="1" applyAlignment="1">
      <alignment horizontal="center" vertical="center" wrapText="1"/>
    </xf>
    <xf numFmtId="0" fontId="38" fillId="34" borderId="50" xfId="0" applyFont="1" applyFill="1" applyBorder="1" applyAlignment="1">
      <alignment horizontal="center" vertical="center" wrapText="1"/>
    </xf>
    <xf numFmtId="164" fontId="38" fillId="34" borderId="51" xfId="0" applyNumberFormat="1" applyFont="1" applyFill="1" applyBorder="1" applyAlignment="1">
      <alignment horizontal="center" vertical="center" wrapText="1"/>
    </xf>
    <xf numFmtId="164" fontId="38" fillId="34" borderId="52" xfId="0" applyNumberFormat="1" applyFont="1" applyFill="1" applyBorder="1" applyAlignment="1">
      <alignment horizontal="center" vertical="center" wrapText="1"/>
    </xf>
    <xf numFmtId="164" fontId="38" fillId="34" borderId="53" xfId="0" applyNumberFormat="1" applyFont="1" applyFill="1" applyBorder="1" applyAlignment="1">
      <alignment horizontal="center" vertical="center" wrapText="1"/>
    </xf>
    <xf numFmtId="0" fontId="38" fillId="34" borderId="54" xfId="0" applyFont="1" applyFill="1" applyBorder="1" applyAlignment="1">
      <alignment horizontal="center" vertical="center" wrapText="1"/>
    </xf>
    <xf numFmtId="0" fontId="38" fillId="34" borderId="55" xfId="0" applyFont="1" applyFill="1" applyBorder="1" applyAlignment="1">
      <alignment horizontal="center" vertical="center" wrapText="1"/>
    </xf>
    <xf numFmtId="0" fontId="38" fillId="34" borderId="56" xfId="0" applyFont="1" applyFill="1" applyBorder="1" applyAlignment="1">
      <alignment horizontal="center" vertical="center" wrapText="1"/>
    </xf>
    <xf numFmtId="0" fontId="38" fillId="34" borderId="57" xfId="0" applyFont="1" applyFill="1" applyBorder="1" applyAlignment="1">
      <alignment horizontal="center" vertical="center" wrapText="1"/>
    </xf>
    <xf numFmtId="164" fontId="38" fillId="34" borderId="58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59" xfId="0" applyFont="1" applyFill="1" applyBorder="1" applyAlignment="1">
      <alignment horizontal="center" vertical="center" wrapText="1"/>
    </xf>
    <xf numFmtId="164" fontId="38" fillId="34" borderId="55" xfId="0" applyNumberFormat="1" applyFont="1" applyFill="1" applyBorder="1" applyAlignment="1">
      <alignment horizontal="center" vertical="center" wrapText="1"/>
    </xf>
    <xf numFmtId="0" fontId="38" fillId="34" borderId="60" xfId="0" applyFont="1" applyFill="1" applyBorder="1" applyAlignment="1">
      <alignment horizontal="center" vertical="center" wrapText="1"/>
    </xf>
    <xf numFmtId="164" fontId="38" fillId="34" borderId="60" xfId="0" applyNumberFormat="1" applyFont="1" applyFill="1" applyBorder="1" applyAlignment="1">
      <alignment horizontal="center" vertical="center" wrapText="1"/>
    </xf>
    <xf numFmtId="10" fontId="45" fillId="0" borderId="0" xfId="0" applyNumberFormat="1" applyFont="1" applyAlignment="1">
      <alignment vertical="center"/>
    </xf>
    <xf numFmtId="0" fontId="38" fillId="34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7" fillId="33" borderId="61" xfId="0" applyFont="1" applyFill="1" applyBorder="1" applyAlignment="1">
      <alignment horizontal="center" vertical="center" wrapText="1"/>
    </xf>
    <xf numFmtId="0" fontId="38" fillId="34" borderId="45" xfId="0" applyFont="1" applyFill="1" applyBorder="1" applyAlignment="1">
      <alignment horizontal="center" vertical="center" wrapText="1"/>
    </xf>
    <xf numFmtId="0" fontId="38" fillId="34" borderId="36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34" borderId="52" xfId="0" applyFont="1" applyFill="1" applyBorder="1" applyAlignment="1">
      <alignment horizontal="center" vertical="center" wrapText="1"/>
    </xf>
    <xf numFmtId="0" fontId="38" fillId="34" borderId="62" xfId="0" applyFont="1" applyFill="1" applyBorder="1" applyAlignment="1">
      <alignment horizontal="center" vertical="center" wrapText="1"/>
    </xf>
    <xf numFmtId="0" fontId="38" fillId="34" borderId="63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4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  <xf numFmtId="0" fontId="38" fillId="34" borderId="37" xfId="0" applyFont="1" applyFill="1" applyBorder="1" applyAlignment="1">
      <alignment horizontal="center" vertical="center" wrapText="1"/>
    </xf>
    <xf numFmtId="0" fontId="38" fillId="34" borderId="64" xfId="0" applyFont="1" applyFill="1" applyBorder="1" applyAlignment="1">
      <alignment horizontal="center" vertical="center" wrapText="1"/>
    </xf>
    <xf numFmtId="0" fontId="38" fillId="34" borderId="61" xfId="0" applyFont="1" applyFill="1" applyBorder="1" applyAlignment="1">
      <alignment horizontal="center" vertical="center" wrapText="1"/>
    </xf>
    <xf numFmtId="0" fontId="38" fillId="34" borderId="65" xfId="0" applyFont="1" applyFill="1" applyBorder="1" applyAlignment="1">
      <alignment horizontal="center" vertical="center" wrapText="1"/>
    </xf>
    <xf numFmtId="0" fontId="38" fillId="34" borderId="66" xfId="0" applyFont="1" applyFill="1" applyBorder="1" applyAlignment="1">
      <alignment horizontal="center" vertical="center" wrapText="1"/>
    </xf>
    <xf numFmtId="0" fontId="38" fillId="34" borderId="39" xfId="0" applyFont="1" applyFill="1" applyBorder="1" applyAlignment="1">
      <alignment horizontal="center" vertical="center" wrapText="1"/>
    </xf>
    <xf numFmtId="0" fontId="38" fillId="34" borderId="67" xfId="0" applyFont="1" applyFill="1" applyBorder="1" applyAlignment="1">
      <alignment horizontal="center" vertical="center" wrapText="1"/>
    </xf>
    <xf numFmtId="0" fontId="38" fillId="34" borderId="68" xfId="0" applyFont="1" applyFill="1" applyBorder="1" applyAlignment="1">
      <alignment horizontal="center" vertical="center" wrapText="1"/>
    </xf>
    <xf numFmtId="0" fontId="38" fillId="34" borderId="69" xfId="0" applyFont="1" applyFill="1" applyBorder="1" applyAlignment="1">
      <alignment horizontal="center" vertical="center" wrapText="1"/>
    </xf>
    <xf numFmtId="0" fontId="38" fillId="34" borderId="70" xfId="0" applyFont="1" applyFill="1" applyBorder="1" applyAlignment="1">
      <alignment horizontal="center" vertical="center" wrapText="1"/>
    </xf>
    <xf numFmtId="0" fontId="38" fillId="34" borderId="71" xfId="0" applyFont="1" applyFill="1" applyBorder="1" applyAlignment="1">
      <alignment horizontal="center" vertical="center" wrapText="1"/>
    </xf>
    <xf numFmtId="0" fontId="38" fillId="34" borderId="72" xfId="0" applyFont="1" applyFill="1" applyBorder="1" applyAlignment="1">
      <alignment horizontal="center" vertical="center" wrapText="1"/>
    </xf>
    <xf numFmtId="0" fontId="35" fillId="34" borderId="73" xfId="47" applyFill="1" applyBorder="1" applyAlignment="1">
      <alignment horizontal="center" vertical="center" wrapText="1"/>
    </xf>
    <xf numFmtId="0" fontId="35" fillId="34" borderId="74" xfId="47" applyFill="1" applyBorder="1" applyAlignment="1">
      <alignment horizontal="center" vertical="center" wrapText="1"/>
    </xf>
    <xf numFmtId="0" fontId="35" fillId="34" borderId="46" xfId="47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Graphics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1628775</xdr:colOff>
      <xdr:row>0</xdr:row>
      <xdr:rowOff>104775</xdr:rowOff>
    </xdr:from>
    <xdr:to>
      <xdr:col>7</xdr:col>
      <xdr:colOff>990600</xdr:colOff>
      <xdr:row>4</xdr:row>
      <xdr:rowOff>38100</xdr:rowOff>
    </xdr:to>
    <xdr:grpSp>
      <xdr:nvGrpSpPr>
        <xdr:cNvPr id="1" name="Grupo 2"/>
        <xdr:cNvGrpSpPr>
          <a:grpSpLocks/>
        </xdr:cNvGrpSpPr>
      </xdr:nvGrpSpPr>
      <xdr:grpSpPr>
        <a:xfrm>
          <a:off x="9410700" y="104775"/>
          <a:ext cx="2600325" cy="82867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7</xdr:col>
      <xdr:colOff>904875</xdr:colOff>
      <xdr:row>3</xdr:row>
      <xdr:rowOff>123825</xdr:rowOff>
    </xdr:to>
    <xdr:grpSp>
      <xdr:nvGrpSpPr>
        <xdr:cNvPr id="1" name="Grupo 2"/>
        <xdr:cNvGrpSpPr>
          <a:grpSpLocks/>
        </xdr:cNvGrpSpPr>
      </xdr:nvGrpSpPr>
      <xdr:grpSpPr>
        <a:xfrm>
          <a:off x="10658475" y="0"/>
          <a:ext cx="2590800" cy="82867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8</xdr:col>
      <xdr:colOff>19050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3689" r="24917"/>
        <a:stretch>
          <a:fillRect/>
        </a:stretch>
      </xdr:blipFill>
      <xdr:spPr>
        <a:xfrm>
          <a:off x="9858375" y="0"/>
          <a:ext cx="3267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8</xdr:col>
      <xdr:colOff>19050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3689" r="24917"/>
        <a:stretch>
          <a:fillRect/>
        </a:stretch>
      </xdr:blipFill>
      <xdr:spPr>
        <a:xfrm>
          <a:off x="9858375" y="0"/>
          <a:ext cx="3267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2016/14/III/07_formato_IPP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92D050"/>
    <pageSetUpPr fitToPage="1"/>
  </sheetPr>
  <dimension ref="A2:DB37"/>
  <sheetViews>
    <sheetView zoomScale="85" zoomScaleNormal="85" zoomScalePageLayoutView="0" workbookViewId="0" topLeftCell="A1">
      <selection activeCell="A15" sqref="A15"/>
    </sheetView>
  </sheetViews>
  <sheetFormatPr defaultColWidth="11.421875" defaultRowHeight="15"/>
  <cols>
    <col min="1" max="1" width="14.00390625" style="0" customWidth="1"/>
    <col min="2" max="2" width="31.421875" style="0" customWidth="1"/>
    <col min="3" max="3" width="14.140625" style="0" customWidth="1"/>
    <col min="4" max="4" width="25.28125" style="0" customWidth="1"/>
    <col min="5" max="5" width="31.8515625" style="0" customWidth="1"/>
    <col min="6" max="6" width="29.421875" style="0" customWidth="1"/>
    <col min="7" max="7" width="19.140625" style="0" customWidth="1"/>
    <col min="8" max="8" width="16.00390625" style="0" customWidth="1"/>
    <col min="9" max="9" width="11.421875" style="1" customWidth="1"/>
    <col min="10" max="10" width="14.7109375" style="1" customWidth="1"/>
    <col min="11" max="11" width="15.28125" style="1" bestFit="1" customWidth="1"/>
    <col min="12" max="12" width="11.421875" style="2" customWidth="1"/>
    <col min="13" max="13" width="11.421875" style="0" customWidth="1"/>
  </cols>
  <sheetData>
    <row r="1" ht="15"/>
    <row r="2" spans="3:5" ht="25.5" customHeight="1">
      <c r="C2" s="111"/>
      <c r="D2" s="111"/>
      <c r="E2" s="111"/>
    </row>
    <row r="3" spans="3:5" ht="15" customHeight="1">
      <c r="C3" s="111"/>
      <c r="D3" s="111"/>
      <c r="E3" s="111"/>
    </row>
    <row r="4" spans="3:5" ht="15" customHeight="1">
      <c r="C4" s="111"/>
      <c r="D4" s="111"/>
      <c r="E4" s="111"/>
    </row>
    <row r="5" ht="15"/>
    <row r="7" spans="1:10" ht="20.25" customHeight="1">
      <c r="A7" s="112" t="s">
        <v>0</v>
      </c>
      <c r="B7" s="112"/>
      <c r="C7" s="112"/>
      <c r="D7" s="112"/>
      <c r="E7" s="112"/>
      <c r="F7" s="112"/>
      <c r="G7" s="112"/>
      <c r="H7" s="112"/>
      <c r="I7" s="3"/>
      <c r="J7" s="3"/>
    </row>
    <row r="8" spans="2:10" ht="20.25" customHeight="1" thickBot="1">
      <c r="B8" s="4"/>
      <c r="C8" s="4"/>
      <c r="D8" s="4"/>
      <c r="E8" s="4"/>
      <c r="F8" s="4"/>
      <c r="G8" s="4"/>
      <c r="H8" s="4"/>
      <c r="I8" s="5"/>
      <c r="J8" s="5"/>
    </row>
    <row r="9" spans="1:8" ht="94.5" thickBot="1">
      <c r="A9" s="6" t="s">
        <v>1</v>
      </c>
      <c r="B9" s="7" t="s">
        <v>2</v>
      </c>
      <c r="C9" s="8" t="s">
        <v>3</v>
      </c>
      <c r="D9" s="9" t="s">
        <v>4</v>
      </c>
      <c r="E9" s="8" t="s">
        <v>5</v>
      </c>
      <c r="F9" s="9" t="s">
        <v>6</v>
      </c>
      <c r="G9" s="8" t="s">
        <v>7</v>
      </c>
      <c r="H9" s="10" t="s">
        <v>8</v>
      </c>
    </row>
    <row r="10" spans="1:12" s="17" customFormat="1" ht="26.25" customHeight="1" thickBot="1">
      <c r="A10" s="11">
        <v>2013</v>
      </c>
      <c r="B10" s="12" t="s">
        <v>17</v>
      </c>
      <c r="C10" s="109" t="s">
        <v>10</v>
      </c>
      <c r="D10" s="109" t="s">
        <v>11</v>
      </c>
      <c r="E10" s="109" t="s">
        <v>12</v>
      </c>
      <c r="F10" s="109" t="s">
        <v>13</v>
      </c>
      <c r="G10" s="13" t="s">
        <v>16</v>
      </c>
      <c r="H10" s="14">
        <f>252/255*100</f>
        <v>98.82352941176471</v>
      </c>
      <c r="I10" s="15"/>
      <c r="J10" s="15"/>
      <c r="K10" s="15"/>
      <c r="L10" s="16"/>
    </row>
    <row r="11" spans="1:12" s="17" customFormat="1" ht="26.25" customHeight="1" thickBot="1">
      <c r="A11" s="18">
        <v>2013</v>
      </c>
      <c r="B11" s="19" t="s">
        <v>14</v>
      </c>
      <c r="C11" s="109"/>
      <c r="D11" s="109"/>
      <c r="E11" s="109"/>
      <c r="F11" s="109"/>
      <c r="G11" s="20" t="s">
        <v>27</v>
      </c>
      <c r="H11" s="21">
        <f>0.972549019607843*100</f>
        <v>97.2549019607843</v>
      </c>
      <c r="I11" s="15"/>
      <c r="J11" s="15"/>
      <c r="K11" s="15"/>
      <c r="L11" s="16"/>
    </row>
    <row r="12" spans="1:12" s="17" customFormat="1" ht="26.25" customHeight="1" thickBot="1">
      <c r="A12" s="36">
        <v>2013</v>
      </c>
      <c r="B12" s="37" t="s">
        <v>28</v>
      </c>
      <c r="C12" s="109"/>
      <c r="D12" s="109"/>
      <c r="E12" s="109"/>
      <c r="F12" s="109"/>
      <c r="G12" s="20" t="s">
        <v>29</v>
      </c>
      <c r="H12" s="21">
        <f>0.976470588235294*100</f>
        <v>97.64705882352939</v>
      </c>
      <c r="I12" s="15"/>
      <c r="J12" s="15"/>
      <c r="K12" s="15"/>
      <c r="L12" s="16"/>
    </row>
    <row r="13" spans="1:12" s="17" customFormat="1" ht="26.25" customHeight="1" thickBot="1">
      <c r="A13" s="38">
        <v>2013</v>
      </c>
      <c r="B13" s="39" t="s">
        <v>42</v>
      </c>
      <c r="C13" s="109"/>
      <c r="D13" s="109"/>
      <c r="E13" s="109"/>
      <c r="F13" s="109"/>
      <c r="G13" s="22" t="s">
        <v>29</v>
      </c>
      <c r="H13" s="25">
        <f>0.976470588235294*100</f>
        <v>97.64705882352939</v>
      </c>
      <c r="I13" s="15"/>
      <c r="J13" s="15"/>
      <c r="K13" s="15"/>
      <c r="L13" s="16"/>
    </row>
    <row r="14" spans="1:106" s="24" customFormat="1" ht="26.25" customHeight="1" thickBot="1">
      <c r="A14" s="11">
        <v>2013</v>
      </c>
      <c r="B14" s="12" t="s">
        <v>17</v>
      </c>
      <c r="C14" s="109" t="s">
        <v>10</v>
      </c>
      <c r="D14" s="109" t="s">
        <v>18</v>
      </c>
      <c r="E14" s="109" t="s">
        <v>19</v>
      </c>
      <c r="F14" s="109" t="s">
        <v>20</v>
      </c>
      <c r="G14" s="13" t="s">
        <v>30</v>
      </c>
      <c r="H14" s="14">
        <f>350305806.36/487573033*100</f>
        <v>71.84683783772758</v>
      </c>
      <c r="I14" s="17"/>
      <c r="J14" s="15"/>
      <c r="K14" s="15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5"/>
    </row>
    <row r="15" spans="1:106" s="24" customFormat="1" ht="26.25" customHeight="1" thickBot="1">
      <c r="A15" s="18">
        <v>2013</v>
      </c>
      <c r="B15" s="19" t="s">
        <v>14</v>
      </c>
      <c r="C15" s="109"/>
      <c r="D15" s="109"/>
      <c r="E15" s="109"/>
      <c r="F15" s="109"/>
      <c r="G15" s="19" t="s">
        <v>31</v>
      </c>
      <c r="H15" s="21">
        <f>828009892.91/1145091988*100</f>
        <v>72.30946522961787</v>
      </c>
      <c r="I15" s="15"/>
      <c r="J15" s="15"/>
      <c r="K15" s="15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2" s="17" customFormat="1" ht="26.25" customHeight="1" thickBot="1">
      <c r="A16" s="18">
        <v>2013</v>
      </c>
      <c r="B16" s="19" t="s">
        <v>15</v>
      </c>
      <c r="C16" s="109"/>
      <c r="D16" s="109"/>
      <c r="E16" s="109"/>
      <c r="F16" s="109"/>
      <c r="G16" s="19" t="s">
        <v>32</v>
      </c>
      <c r="H16" s="21">
        <f>1364086984.16/1420365859*100</f>
        <v>96.03771982525525</v>
      </c>
      <c r="I16" s="15"/>
      <c r="J16" s="15"/>
      <c r="K16" s="15"/>
      <c r="L16" s="16"/>
    </row>
    <row r="17" spans="1:12" s="17" customFormat="1" ht="26.25" customHeight="1" thickBot="1">
      <c r="A17" s="26">
        <v>2013</v>
      </c>
      <c r="B17" s="27" t="s">
        <v>43</v>
      </c>
      <c r="C17" s="109"/>
      <c r="D17" s="109"/>
      <c r="E17" s="109"/>
      <c r="F17" s="109"/>
      <c r="G17" s="28" t="s">
        <v>45</v>
      </c>
      <c r="H17" s="23">
        <f>1666590928.97/1675026579*100</f>
        <v>99.49638709404623</v>
      </c>
      <c r="I17" s="15"/>
      <c r="J17" s="15"/>
      <c r="K17" s="15"/>
      <c r="L17" s="16"/>
    </row>
    <row r="18" spans="1:12" s="17" customFormat="1" ht="26.25" customHeight="1" thickBot="1">
      <c r="A18" s="29">
        <v>2013</v>
      </c>
      <c r="B18" s="30" t="s">
        <v>17</v>
      </c>
      <c r="C18" s="109" t="s">
        <v>10</v>
      </c>
      <c r="D18" s="109" t="s">
        <v>21</v>
      </c>
      <c r="E18" s="109"/>
      <c r="F18" s="109" t="s">
        <v>22</v>
      </c>
      <c r="G18" s="31" t="s">
        <v>33</v>
      </c>
      <c r="H18" s="32">
        <f>18387/18381*100</f>
        <v>100.03264240248082</v>
      </c>
      <c r="I18" s="15"/>
      <c r="J18" s="15"/>
      <c r="K18" s="15"/>
      <c r="L18" s="16"/>
    </row>
    <row r="19" spans="1:12" s="17" customFormat="1" ht="26.25" customHeight="1" thickBot="1">
      <c r="A19" s="18">
        <v>2013</v>
      </c>
      <c r="B19" s="19" t="s">
        <v>14</v>
      </c>
      <c r="C19" s="109"/>
      <c r="D19" s="109"/>
      <c r="E19" s="109"/>
      <c r="F19" s="109"/>
      <c r="G19" s="20" t="s">
        <v>34</v>
      </c>
      <c r="H19" s="21">
        <f>0.99599111544504*100</f>
        <v>99.599111544504</v>
      </c>
      <c r="I19" s="15"/>
      <c r="J19" s="15"/>
      <c r="K19" s="15"/>
      <c r="L19" s="16"/>
    </row>
    <row r="20" spans="1:12" s="17" customFormat="1" ht="26.25" customHeight="1" thickBot="1">
      <c r="A20" s="37">
        <v>2013</v>
      </c>
      <c r="B20" s="37" t="s">
        <v>15</v>
      </c>
      <c r="C20" s="109"/>
      <c r="D20" s="109"/>
      <c r="E20" s="109"/>
      <c r="F20" s="109"/>
      <c r="G20" s="36" t="s">
        <v>35</v>
      </c>
      <c r="H20" s="40">
        <f>0.987536004189578*100</f>
        <v>98.7536004189578</v>
      </c>
      <c r="I20" s="15"/>
      <c r="J20" s="15"/>
      <c r="K20" s="15"/>
      <c r="L20" s="16"/>
    </row>
    <row r="21" spans="1:12" s="17" customFormat="1" ht="26.25" customHeight="1" thickBot="1">
      <c r="A21" s="39">
        <v>2013</v>
      </c>
      <c r="B21" s="39" t="s">
        <v>43</v>
      </c>
      <c r="C21" s="109"/>
      <c r="D21" s="109"/>
      <c r="E21" s="109"/>
      <c r="F21" s="109"/>
      <c r="G21" s="38" t="s">
        <v>46</v>
      </c>
      <c r="H21" s="41">
        <f>0.987147851120707*100</f>
        <v>98.7147851120707</v>
      </c>
      <c r="I21" s="15"/>
      <c r="J21" s="15"/>
      <c r="K21" s="15"/>
      <c r="L21" s="16"/>
    </row>
    <row r="22" spans="1:12" s="17" customFormat="1" ht="26.25" customHeight="1" thickBot="1">
      <c r="A22" s="11">
        <v>2013</v>
      </c>
      <c r="B22" s="12" t="s">
        <v>17</v>
      </c>
      <c r="C22" s="109" t="s">
        <v>10</v>
      </c>
      <c r="D22" s="109" t="s">
        <v>23</v>
      </c>
      <c r="E22" s="109"/>
      <c r="F22" s="109" t="s">
        <v>24</v>
      </c>
      <c r="G22" s="13" t="s">
        <v>36</v>
      </c>
      <c r="H22" s="14">
        <v>0</v>
      </c>
      <c r="I22" s="15"/>
      <c r="J22" s="15"/>
      <c r="K22" s="15"/>
      <c r="L22" s="16"/>
    </row>
    <row r="23" spans="1:12" s="17" customFormat="1" ht="26.25" customHeight="1" thickBot="1">
      <c r="A23" s="18">
        <v>2013</v>
      </c>
      <c r="B23" s="19" t="s">
        <v>14</v>
      </c>
      <c r="C23" s="109"/>
      <c r="D23" s="109"/>
      <c r="E23" s="109"/>
      <c r="F23" s="109"/>
      <c r="G23" s="20" t="s">
        <v>36</v>
      </c>
      <c r="H23" s="21">
        <v>0</v>
      </c>
      <c r="I23" s="15"/>
      <c r="J23" s="15"/>
      <c r="K23" s="15"/>
      <c r="L23" s="16"/>
    </row>
    <row r="24" spans="1:12" s="17" customFormat="1" ht="26.25" customHeight="1" thickBot="1">
      <c r="A24" s="36">
        <v>2013</v>
      </c>
      <c r="B24" s="37" t="s">
        <v>15</v>
      </c>
      <c r="C24" s="109"/>
      <c r="D24" s="109"/>
      <c r="E24" s="109"/>
      <c r="F24" s="109"/>
      <c r="G24" s="36" t="s">
        <v>37</v>
      </c>
      <c r="H24" s="40">
        <f>0.525925925925926*100</f>
        <v>52.5925925925926</v>
      </c>
      <c r="I24" s="15"/>
      <c r="J24" s="15"/>
      <c r="K24" s="15"/>
      <c r="L24" s="16"/>
    </row>
    <row r="25" spans="1:12" s="17" customFormat="1" ht="26.25" customHeight="1" thickBot="1">
      <c r="A25" s="38">
        <v>2013</v>
      </c>
      <c r="B25" s="39" t="s">
        <v>43</v>
      </c>
      <c r="C25" s="109"/>
      <c r="D25" s="109"/>
      <c r="E25" s="109"/>
      <c r="F25" s="109"/>
      <c r="G25" s="38" t="s">
        <v>47</v>
      </c>
      <c r="H25" s="41">
        <f>1*100</f>
        <v>100</v>
      </c>
      <c r="I25" s="15"/>
      <c r="J25" s="15"/>
      <c r="K25" s="15"/>
      <c r="L25" s="16"/>
    </row>
    <row r="26" spans="1:12" s="17" customFormat="1" ht="26.25" customHeight="1" thickBot="1">
      <c r="A26" s="11">
        <v>2013</v>
      </c>
      <c r="B26" s="12" t="s">
        <v>9</v>
      </c>
      <c r="C26" s="109" t="s">
        <v>10</v>
      </c>
      <c r="D26" s="109" t="s">
        <v>25</v>
      </c>
      <c r="E26" s="109"/>
      <c r="F26" s="109" t="s">
        <v>26</v>
      </c>
      <c r="G26" s="31" t="s">
        <v>38</v>
      </c>
      <c r="H26" s="32">
        <f>19826/18500*100</f>
        <v>107.16756756756756</v>
      </c>
      <c r="I26" s="15"/>
      <c r="J26" s="15"/>
      <c r="K26" s="15"/>
      <c r="L26" s="16"/>
    </row>
    <row r="27" spans="1:12" s="17" customFormat="1" ht="26.25" customHeight="1" thickBot="1">
      <c r="A27" s="18">
        <v>2013</v>
      </c>
      <c r="B27" s="19" t="s">
        <v>14</v>
      </c>
      <c r="C27" s="109"/>
      <c r="D27" s="109"/>
      <c r="E27" s="109"/>
      <c r="F27" s="109"/>
      <c r="G27" s="20" t="s">
        <v>39</v>
      </c>
      <c r="H27" s="21">
        <f>35165/34600*100</f>
        <v>101.63294797687861</v>
      </c>
      <c r="I27" s="15"/>
      <c r="J27" s="15"/>
      <c r="K27" s="15"/>
      <c r="L27" s="16"/>
    </row>
    <row r="28" spans="1:12" s="17" customFormat="1" ht="26.25" customHeight="1" thickBot="1">
      <c r="A28" s="37">
        <v>2013</v>
      </c>
      <c r="B28" s="37" t="s">
        <v>15</v>
      </c>
      <c r="C28" s="109"/>
      <c r="D28" s="109"/>
      <c r="E28" s="109"/>
      <c r="F28" s="109"/>
      <c r="G28" s="36" t="s">
        <v>40</v>
      </c>
      <c r="H28" s="40">
        <f>49879/51400*100</f>
        <v>97.04085603112841</v>
      </c>
      <c r="I28" s="15"/>
      <c r="J28" s="15"/>
      <c r="K28" s="15"/>
      <c r="L28" s="16"/>
    </row>
    <row r="29" spans="1:12" s="17" customFormat="1" ht="26.25" customHeight="1" thickBot="1">
      <c r="A29" s="39">
        <v>2013</v>
      </c>
      <c r="B29" s="39" t="s">
        <v>44</v>
      </c>
      <c r="C29" s="109"/>
      <c r="D29" s="109"/>
      <c r="E29" s="109"/>
      <c r="F29" s="109"/>
      <c r="G29" s="38" t="s">
        <v>48</v>
      </c>
      <c r="H29" s="41">
        <f>61598/65000*100</f>
        <v>94.76615384615384</v>
      </c>
      <c r="I29" s="15"/>
      <c r="J29" s="15"/>
      <c r="K29" s="15"/>
      <c r="L29" s="16"/>
    </row>
    <row r="30" spans="2:5" ht="15">
      <c r="B30" s="33"/>
      <c r="C30" s="34"/>
      <c r="D30" s="35"/>
      <c r="E30" s="35"/>
    </row>
    <row r="31" spans="1:8" ht="15">
      <c r="A31" s="110" t="s">
        <v>61</v>
      </c>
      <c r="B31" s="110"/>
      <c r="C31" s="110"/>
      <c r="D31" s="110"/>
      <c r="E31" s="110"/>
      <c r="F31" s="110"/>
      <c r="G31" s="110"/>
      <c r="H31" s="110"/>
    </row>
    <row r="32" spans="1:8" ht="15" customHeight="1">
      <c r="A32" s="110"/>
      <c r="B32" s="110"/>
      <c r="C32" s="110"/>
      <c r="D32" s="110"/>
      <c r="E32" s="110"/>
      <c r="F32" s="110"/>
      <c r="G32" s="110"/>
      <c r="H32" s="110"/>
    </row>
    <row r="33" spans="1:8" ht="15">
      <c r="A33" s="110"/>
      <c r="B33" s="110"/>
      <c r="C33" s="110"/>
      <c r="D33" s="110"/>
      <c r="E33" s="110"/>
      <c r="F33" s="110"/>
      <c r="G33" s="110"/>
      <c r="H33" s="110"/>
    </row>
    <row r="34" spans="1:8" ht="15">
      <c r="A34" s="55"/>
      <c r="B34" s="55"/>
      <c r="C34" s="55"/>
      <c r="D34" s="55"/>
      <c r="E34" s="55"/>
      <c r="F34" s="55"/>
      <c r="G34" s="55"/>
      <c r="H34" s="55"/>
    </row>
    <row r="35" spans="1:5" ht="15">
      <c r="A35" s="33" t="s">
        <v>49</v>
      </c>
      <c r="C35" s="34"/>
      <c r="D35" s="35"/>
      <c r="E35" s="35"/>
    </row>
    <row r="36" spans="1:5" ht="15">
      <c r="A36" s="33" t="s">
        <v>98</v>
      </c>
      <c r="C36" s="35"/>
      <c r="D36" s="35"/>
      <c r="E36" s="35"/>
    </row>
    <row r="37" spans="1:5" ht="15">
      <c r="A37" s="33" t="s">
        <v>41</v>
      </c>
      <c r="C37" s="35"/>
      <c r="D37" s="35"/>
      <c r="E37" s="35"/>
    </row>
  </sheetData>
  <sheetProtection/>
  <mergeCells count="22">
    <mergeCell ref="F26:F29"/>
    <mergeCell ref="D18:D21"/>
    <mergeCell ref="C14:C17"/>
    <mergeCell ref="D14:D17"/>
    <mergeCell ref="E14:E29"/>
    <mergeCell ref="C18:C21"/>
    <mergeCell ref="C10:C13"/>
    <mergeCell ref="D10:D13"/>
    <mergeCell ref="E10:E13"/>
    <mergeCell ref="C22:C25"/>
    <mergeCell ref="C26:C29"/>
    <mergeCell ref="D26:D29"/>
    <mergeCell ref="F10:F13"/>
    <mergeCell ref="D22:D25"/>
    <mergeCell ref="A31:H33"/>
    <mergeCell ref="F18:F21"/>
    <mergeCell ref="F14:F17"/>
    <mergeCell ref="C2:E2"/>
    <mergeCell ref="C3:E3"/>
    <mergeCell ref="C4:E4"/>
    <mergeCell ref="A7:H7"/>
    <mergeCell ref="F22:F25"/>
  </mergeCell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</sheetPr>
  <dimension ref="A2:DB42"/>
  <sheetViews>
    <sheetView zoomScale="85" zoomScaleNormal="85" zoomScalePageLayoutView="0" workbookViewId="0" topLeftCell="A1">
      <selection activeCell="A11" sqref="A11"/>
    </sheetView>
  </sheetViews>
  <sheetFormatPr defaultColWidth="11.421875" defaultRowHeight="15"/>
  <cols>
    <col min="1" max="1" width="15.7109375" style="0" customWidth="1"/>
    <col min="2" max="2" width="33.00390625" style="0" customWidth="1"/>
    <col min="3" max="3" width="15.8515625" style="0" customWidth="1"/>
    <col min="4" max="4" width="25.28125" style="0" customWidth="1"/>
    <col min="5" max="5" width="31.8515625" style="0" customWidth="1"/>
    <col min="6" max="6" width="29.421875" style="0" customWidth="1"/>
    <col min="7" max="7" width="34.00390625" style="0" customWidth="1"/>
    <col min="8" max="8" width="16.00390625" style="0" customWidth="1"/>
    <col min="9" max="9" width="11.421875" style="1" customWidth="1"/>
    <col min="10" max="10" width="14.7109375" style="1" customWidth="1"/>
    <col min="11" max="11" width="15.28125" style="1" bestFit="1" customWidth="1"/>
    <col min="12" max="12" width="11.421875" style="2" customWidth="1"/>
    <col min="13" max="13" width="11.421875" style="0" customWidth="1"/>
  </cols>
  <sheetData>
    <row r="1" ht="15"/>
    <row r="2" spans="3:5" ht="25.5" customHeight="1">
      <c r="C2" s="111"/>
      <c r="D2" s="111"/>
      <c r="E2" s="111"/>
    </row>
    <row r="3" spans="3:5" ht="15" customHeight="1">
      <c r="C3" s="111"/>
      <c r="D3" s="111"/>
      <c r="E3" s="111"/>
    </row>
    <row r="4" spans="3:5" ht="15" customHeight="1">
      <c r="C4" s="111"/>
      <c r="D4" s="111"/>
      <c r="E4" s="111"/>
    </row>
    <row r="7" spans="1:10" ht="20.25" customHeight="1">
      <c r="A7" s="112" t="s">
        <v>0</v>
      </c>
      <c r="B7" s="112"/>
      <c r="C7" s="112"/>
      <c r="D7" s="112"/>
      <c r="E7" s="112"/>
      <c r="F7" s="112"/>
      <c r="G7" s="112"/>
      <c r="H7" s="112"/>
      <c r="I7" s="3"/>
      <c r="J7" s="3"/>
    </row>
    <row r="8" spans="2:10" ht="20.25" customHeight="1" thickBot="1">
      <c r="B8" s="4"/>
      <c r="C8" s="4"/>
      <c r="D8" s="4"/>
      <c r="E8" s="4"/>
      <c r="F8" s="4"/>
      <c r="G8" s="4"/>
      <c r="H8" s="4"/>
      <c r="I8" s="5"/>
      <c r="J8" s="5"/>
    </row>
    <row r="9" spans="1:8" ht="94.5" thickBot="1">
      <c r="A9" s="6" t="s">
        <v>1</v>
      </c>
      <c r="B9" s="7" t="s">
        <v>2</v>
      </c>
      <c r="C9" s="8" t="s">
        <v>3</v>
      </c>
      <c r="D9" s="9" t="s">
        <v>4</v>
      </c>
      <c r="E9" s="8" t="s">
        <v>5</v>
      </c>
      <c r="F9" s="9" t="s">
        <v>6</v>
      </c>
      <c r="G9" s="8" t="s">
        <v>7</v>
      </c>
      <c r="H9" s="10" t="s">
        <v>8</v>
      </c>
    </row>
    <row r="10" spans="1:12" s="17" customFormat="1" ht="84" customHeight="1">
      <c r="A10" s="42">
        <v>2014</v>
      </c>
      <c r="B10" s="42" t="s">
        <v>17</v>
      </c>
      <c r="C10" s="115" t="s">
        <v>10</v>
      </c>
      <c r="D10" s="117" t="s">
        <v>50</v>
      </c>
      <c r="E10" s="113" t="s">
        <v>12</v>
      </c>
      <c r="F10" s="119" t="s">
        <v>51</v>
      </c>
      <c r="G10" s="43" t="s">
        <v>52</v>
      </c>
      <c r="H10" s="44">
        <f>466050602.25/482346646.46*100</f>
        <v>96.62150772072356</v>
      </c>
      <c r="I10" s="15"/>
      <c r="J10" s="15"/>
      <c r="K10" s="15"/>
      <c r="L10" s="16"/>
    </row>
    <row r="11" spans="1:12" s="17" customFormat="1" ht="84" customHeight="1">
      <c r="A11" s="65">
        <v>2014</v>
      </c>
      <c r="B11" s="65" t="s">
        <v>55</v>
      </c>
      <c r="C11" s="116"/>
      <c r="D11" s="118"/>
      <c r="E11" s="114"/>
      <c r="F11" s="114"/>
      <c r="G11" s="66" t="s">
        <v>63</v>
      </c>
      <c r="H11" s="67">
        <f>999668651.16/1025856425.73*100</f>
        <v>97.44722810003702</v>
      </c>
      <c r="I11" s="15"/>
      <c r="J11" s="15"/>
      <c r="K11" s="15"/>
      <c r="L11" s="16"/>
    </row>
    <row r="12" spans="1:10" s="17" customFormat="1" ht="84" customHeight="1">
      <c r="A12" s="65">
        <v>2014</v>
      </c>
      <c r="B12" s="65" t="s">
        <v>59</v>
      </c>
      <c r="C12" s="116"/>
      <c r="D12" s="118"/>
      <c r="E12" s="114"/>
      <c r="F12" s="114"/>
      <c r="G12" s="66" t="s">
        <v>62</v>
      </c>
      <c r="H12" s="67">
        <f>1575137091.6/1610093429.87*100</f>
        <v>97.8289248548252</v>
      </c>
      <c r="I12" s="15"/>
      <c r="J12" s="15"/>
    </row>
    <row r="13" spans="1:10" s="17" customFormat="1" ht="84" customHeight="1" thickBot="1">
      <c r="A13" s="58">
        <v>2014</v>
      </c>
      <c r="B13" s="58" t="s">
        <v>43</v>
      </c>
      <c r="C13" s="58"/>
      <c r="D13" s="61"/>
      <c r="E13" s="114"/>
      <c r="F13" s="62"/>
      <c r="G13" s="68" t="s">
        <v>77</v>
      </c>
      <c r="H13" s="69">
        <v>98.1</v>
      </c>
      <c r="I13" s="73"/>
      <c r="J13" s="15"/>
    </row>
    <row r="14" spans="1:12" s="17" customFormat="1" ht="84" customHeight="1">
      <c r="A14" s="59">
        <v>2014</v>
      </c>
      <c r="B14" s="59" t="s">
        <v>17</v>
      </c>
      <c r="C14" s="115" t="s">
        <v>10</v>
      </c>
      <c r="D14" s="117" t="s">
        <v>11</v>
      </c>
      <c r="E14" s="114"/>
      <c r="F14" s="113" t="s">
        <v>13</v>
      </c>
      <c r="G14" s="46" t="s">
        <v>29</v>
      </c>
      <c r="H14" s="47">
        <f>0.976470588235294*100</f>
        <v>97.64705882352939</v>
      </c>
      <c r="I14" s="15"/>
      <c r="J14" s="15"/>
      <c r="K14" s="15"/>
      <c r="L14" s="16"/>
    </row>
    <row r="15" spans="1:12" s="17" customFormat="1" ht="84" customHeight="1">
      <c r="A15" s="57">
        <v>2014</v>
      </c>
      <c r="B15" s="57" t="s">
        <v>55</v>
      </c>
      <c r="C15" s="116"/>
      <c r="D15" s="118"/>
      <c r="E15" s="114"/>
      <c r="F15" s="114"/>
      <c r="G15" s="51" t="s">
        <v>58</v>
      </c>
      <c r="H15" s="53">
        <f>0.984313725490196*100</f>
        <v>98.4313725490196</v>
      </c>
      <c r="I15" s="15"/>
      <c r="J15" s="15"/>
      <c r="K15" s="15"/>
      <c r="L15" s="16"/>
    </row>
    <row r="16" spans="1:12" s="17" customFormat="1" ht="84" customHeight="1">
      <c r="A16" s="65">
        <v>2014</v>
      </c>
      <c r="B16" s="65" t="s">
        <v>59</v>
      </c>
      <c r="C16" s="116"/>
      <c r="D16" s="118"/>
      <c r="E16" s="114"/>
      <c r="F16" s="114"/>
      <c r="G16" s="45" t="s">
        <v>58</v>
      </c>
      <c r="H16" s="49">
        <f>0.984313725490196*100</f>
        <v>98.4313725490196</v>
      </c>
      <c r="I16" s="15"/>
      <c r="J16" s="15"/>
      <c r="K16" s="15"/>
      <c r="L16" s="16"/>
    </row>
    <row r="17" spans="1:12" s="17" customFormat="1" ht="84" customHeight="1" thickBot="1">
      <c r="A17" s="58">
        <v>2014</v>
      </c>
      <c r="B17" s="58" t="s">
        <v>43</v>
      </c>
      <c r="C17" s="58"/>
      <c r="D17" s="61"/>
      <c r="E17" s="63"/>
      <c r="F17" s="61"/>
      <c r="G17" s="68" t="s">
        <v>69</v>
      </c>
      <c r="H17" s="69">
        <v>98.8</v>
      </c>
      <c r="I17" s="73"/>
      <c r="J17" s="15"/>
      <c r="K17" s="15"/>
      <c r="L17" s="16"/>
    </row>
    <row r="18" spans="1:106" s="24" customFormat="1" ht="84" customHeight="1">
      <c r="A18" s="42">
        <v>2014</v>
      </c>
      <c r="B18" s="42" t="s">
        <v>17</v>
      </c>
      <c r="C18" s="115" t="s">
        <v>10</v>
      </c>
      <c r="D18" s="120" t="s">
        <v>18</v>
      </c>
      <c r="E18" s="115" t="s">
        <v>19</v>
      </c>
      <c r="F18" s="120" t="s">
        <v>20</v>
      </c>
      <c r="G18" s="59" t="s">
        <v>64</v>
      </c>
      <c r="H18" s="50">
        <f>424355501.91/432639277.84*100</f>
        <v>98.08529267815035</v>
      </c>
      <c r="I18" s="17"/>
      <c r="J18" s="15"/>
      <c r="K18" s="15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5"/>
    </row>
    <row r="19" spans="1:106" s="48" customFormat="1" ht="84" customHeight="1">
      <c r="A19" s="52">
        <v>2014</v>
      </c>
      <c r="B19" s="52" t="s">
        <v>55</v>
      </c>
      <c r="C19" s="116"/>
      <c r="D19" s="116"/>
      <c r="E19" s="116"/>
      <c r="F19" s="116"/>
      <c r="G19" s="57" t="s">
        <v>65</v>
      </c>
      <c r="H19" s="25">
        <f>875043301.03/890954303.55*100</f>
        <v>98.2141617750088</v>
      </c>
      <c r="I19" s="17"/>
      <c r="J19" s="15"/>
      <c r="K19" s="15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5"/>
    </row>
    <row r="20" spans="1:106" s="48" customFormat="1" ht="84" customHeight="1">
      <c r="A20" s="65">
        <v>2014</v>
      </c>
      <c r="B20" s="65" t="s">
        <v>59</v>
      </c>
      <c r="C20" s="116"/>
      <c r="D20" s="121"/>
      <c r="E20" s="116"/>
      <c r="F20" s="121"/>
      <c r="G20" s="65" t="s">
        <v>66</v>
      </c>
      <c r="H20" s="72">
        <f>1316672338.2/1319944283.11*100</f>
        <v>99.75211492243517</v>
      </c>
      <c r="I20" s="17"/>
      <c r="J20" s="15"/>
      <c r="K20" s="15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5"/>
    </row>
    <row r="21" spans="1:106" s="48" customFormat="1" ht="84" customHeight="1" thickBot="1">
      <c r="A21" s="58">
        <v>2014</v>
      </c>
      <c r="B21" s="58" t="s">
        <v>43</v>
      </c>
      <c r="C21" s="58"/>
      <c r="D21" s="58"/>
      <c r="E21" s="116"/>
      <c r="F21" s="58"/>
      <c r="G21" s="58" t="s">
        <v>70</v>
      </c>
      <c r="H21" s="71">
        <v>99.7</v>
      </c>
      <c r="I21" s="74"/>
      <c r="J21" s="15"/>
      <c r="K21" s="15"/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5"/>
    </row>
    <row r="22" spans="1:12" s="17" customFormat="1" ht="84" customHeight="1">
      <c r="A22" s="42">
        <v>2014</v>
      </c>
      <c r="B22" s="42" t="s">
        <v>17</v>
      </c>
      <c r="C22" s="115" t="s">
        <v>10</v>
      </c>
      <c r="D22" s="120" t="s">
        <v>21</v>
      </c>
      <c r="E22" s="116"/>
      <c r="F22" s="120" t="s">
        <v>22</v>
      </c>
      <c r="G22" s="42" t="s">
        <v>53</v>
      </c>
      <c r="H22" s="50">
        <f>18994/19693*100</f>
        <v>96.45051541156757</v>
      </c>
      <c r="I22" s="15"/>
      <c r="J22" s="15"/>
      <c r="K22" s="15"/>
      <c r="L22" s="16"/>
    </row>
    <row r="23" spans="1:12" s="17" customFormat="1" ht="84" customHeight="1">
      <c r="A23" s="52">
        <v>2014</v>
      </c>
      <c r="B23" s="52" t="s">
        <v>55</v>
      </c>
      <c r="C23" s="116"/>
      <c r="D23" s="116"/>
      <c r="E23" s="116"/>
      <c r="F23" s="116"/>
      <c r="G23" s="57" t="s">
        <v>71</v>
      </c>
      <c r="H23" s="25">
        <f>0.979897241482516*100</f>
        <v>97.9897241482516</v>
      </c>
      <c r="I23" s="15"/>
      <c r="J23" s="15"/>
      <c r="K23" s="15"/>
      <c r="L23" s="16"/>
    </row>
    <row r="24" spans="1:12" s="17" customFormat="1" ht="84" customHeight="1">
      <c r="A24" s="65">
        <v>2014</v>
      </c>
      <c r="B24" s="65" t="s">
        <v>59</v>
      </c>
      <c r="C24" s="116"/>
      <c r="D24" s="121"/>
      <c r="E24" s="116"/>
      <c r="F24" s="121"/>
      <c r="G24" s="64" t="s">
        <v>72</v>
      </c>
      <c r="H24" s="70">
        <f>1.00289811622445*100</f>
        <v>100.28981162244499</v>
      </c>
      <c r="I24" s="15"/>
      <c r="J24" s="15"/>
      <c r="K24" s="15"/>
      <c r="L24" s="16"/>
    </row>
    <row r="25" spans="1:12" s="17" customFormat="1" ht="84" customHeight="1" thickBot="1">
      <c r="A25" s="58">
        <v>2014</v>
      </c>
      <c r="B25" s="58" t="s">
        <v>43</v>
      </c>
      <c r="C25" s="58"/>
      <c r="D25" s="58"/>
      <c r="E25" s="116"/>
      <c r="F25" s="58"/>
      <c r="G25" s="60" t="s">
        <v>73</v>
      </c>
      <c r="H25" s="41">
        <v>98.79</v>
      </c>
      <c r="I25" s="15">
        <f>20069/20315*100</f>
        <v>98.78907211420133</v>
      </c>
      <c r="J25" s="15"/>
      <c r="K25" s="15"/>
      <c r="L25" s="16"/>
    </row>
    <row r="26" spans="1:12" s="17" customFormat="1" ht="84" customHeight="1">
      <c r="A26" s="42">
        <v>2014</v>
      </c>
      <c r="B26" s="42" t="s">
        <v>17</v>
      </c>
      <c r="C26" s="115" t="s">
        <v>10</v>
      </c>
      <c r="D26" s="120" t="s">
        <v>23</v>
      </c>
      <c r="E26" s="116"/>
      <c r="F26" s="120" t="s">
        <v>24</v>
      </c>
      <c r="G26" s="42" t="s">
        <v>36</v>
      </c>
      <c r="H26" s="50">
        <v>0</v>
      </c>
      <c r="I26" s="15">
        <v>0</v>
      </c>
      <c r="J26" s="15"/>
      <c r="K26" s="15"/>
      <c r="L26" s="16"/>
    </row>
    <row r="27" spans="1:12" s="17" customFormat="1" ht="84" customHeight="1">
      <c r="A27" s="52">
        <v>2014</v>
      </c>
      <c r="B27" s="52" t="s">
        <v>55</v>
      </c>
      <c r="C27" s="116"/>
      <c r="D27" s="116"/>
      <c r="E27" s="116"/>
      <c r="F27" s="116"/>
      <c r="G27" s="52" t="s">
        <v>56</v>
      </c>
      <c r="H27" s="25">
        <f>0.956521739130435*100</f>
        <v>95.6521739130435</v>
      </c>
      <c r="I27" s="15"/>
      <c r="J27" s="15"/>
      <c r="K27" s="15"/>
      <c r="L27" s="16"/>
    </row>
    <row r="28" spans="1:12" s="17" customFormat="1" ht="84" customHeight="1">
      <c r="A28" s="64">
        <v>2014</v>
      </c>
      <c r="B28" s="64" t="s">
        <v>59</v>
      </c>
      <c r="C28" s="116"/>
      <c r="D28" s="121"/>
      <c r="E28" s="116"/>
      <c r="F28" s="121"/>
      <c r="G28" s="64" t="s">
        <v>60</v>
      </c>
      <c r="H28" s="70">
        <f>0.785714285714286*100</f>
        <v>78.5714285714286</v>
      </c>
      <c r="I28" s="15"/>
      <c r="J28" s="15"/>
      <c r="K28" s="15"/>
      <c r="L28" s="16"/>
    </row>
    <row r="29" spans="1:12" s="17" customFormat="1" ht="84" customHeight="1" thickBot="1">
      <c r="A29" s="60">
        <v>2014</v>
      </c>
      <c r="B29" s="60" t="s">
        <v>43</v>
      </c>
      <c r="C29" s="58"/>
      <c r="D29" s="58"/>
      <c r="E29" s="116"/>
      <c r="F29" s="58"/>
      <c r="G29" s="60" t="s">
        <v>78</v>
      </c>
      <c r="H29" s="41">
        <v>92</v>
      </c>
      <c r="I29" s="15"/>
      <c r="J29" s="15"/>
      <c r="K29" s="15"/>
      <c r="L29" s="16"/>
    </row>
    <row r="30" spans="1:12" s="17" customFormat="1" ht="84" customHeight="1">
      <c r="A30" s="42">
        <v>2014</v>
      </c>
      <c r="B30" s="42" t="s">
        <v>9</v>
      </c>
      <c r="C30" s="115" t="s">
        <v>10</v>
      </c>
      <c r="D30" s="120" t="s">
        <v>57</v>
      </c>
      <c r="E30" s="116"/>
      <c r="F30" s="120" t="s">
        <v>26</v>
      </c>
      <c r="G30" s="42" t="s">
        <v>54</v>
      </c>
      <c r="H30" s="50">
        <f>0.791566572961922*100</f>
        <v>79.15665729619221</v>
      </c>
      <c r="I30" s="15"/>
      <c r="J30" s="15"/>
      <c r="K30" s="15"/>
      <c r="L30" s="16"/>
    </row>
    <row r="31" spans="1:12" s="17" customFormat="1" ht="84" customHeight="1">
      <c r="A31" s="52">
        <v>2014</v>
      </c>
      <c r="B31" s="52" t="s">
        <v>55</v>
      </c>
      <c r="C31" s="116"/>
      <c r="D31" s="116"/>
      <c r="E31" s="116"/>
      <c r="F31" s="116"/>
      <c r="G31" s="57" t="s">
        <v>67</v>
      </c>
      <c r="H31" s="25">
        <f>30259/35630*100</f>
        <v>84.92562447375806</v>
      </c>
      <c r="I31" s="15"/>
      <c r="J31" s="15"/>
      <c r="K31" s="15"/>
      <c r="L31" s="16"/>
    </row>
    <row r="32" spans="1:12" s="17" customFormat="1" ht="84" customHeight="1">
      <c r="A32" s="64">
        <v>2014</v>
      </c>
      <c r="B32" s="64" t="s">
        <v>59</v>
      </c>
      <c r="C32" s="116"/>
      <c r="D32" s="121"/>
      <c r="E32" s="116"/>
      <c r="F32" s="121"/>
      <c r="G32" s="64" t="s">
        <v>68</v>
      </c>
      <c r="H32" s="70">
        <f>44554/51695*100</f>
        <v>86.18628494051649</v>
      </c>
      <c r="I32" s="15"/>
      <c r="J32" s="15"/>
      <c r="K32" s="15"/>
      <c r="L32" s="16"/>
    </row>
    <row r="33" spans="1:12" s="17" customFormat="1" ht="84" customHeight="1" thickBot="1">
      <c r="A33" s="60">
        <v>2014</v>
      </c>
      <c r="B33" s="60" t="s">
        <v>43</v>
      </c>
      <c r="C33" s="58"/>
      <c r="D33" s="58"/>
      <c r="E33" s="58"/>
      <c r="F33" s="58"/>
      <c r="G33" s="60" t="s">
        <v>76</v>
      </c>
      <c r="H33" s="41">
        <v>87.1</v>
      </c>
      <c r="I33" s="15"/>
      <c r="J33" s="15"/>
      <c r="K33" s="15"/>
      <c r="L33" s="16"/>
    </row>
    <row r="34" spans="2:5" ht="15">
      <c r="B34" s="33"/>
      <c r="C34" s="34"/>
      <c r="D34" s="35"/>
      <c r="E34" s="35"/>
    </row>
    <row r="36" spans="1:12" ht="15" customHeight="1">
      <c r="A36" s="110" t="s">
        <v>61</v>
      </c>
      <c r="B36" s="110"/>
      <c r="C36" s="110"/>
      <c r="D36" s="110"/>
      <c r="E36" s="110"/>
      <c r="F36" s="110"/>
      <c r="G36" s="110"/>
      <c r="H36" s="110"/>
      <c r="I36" s="54"/>
      <c r="J36" s="54"/>
      <c r="K36" s="54"/>
      <c r="L36" s="54"/>
    </row>
    <row r="37" spans="1:8" ht="15">
      <c r="A37" s="110"/>
      <c r="B37" s="110"/>
      <c r="C37" s="110"/>
      <c r="D37" s="110"/>
      <c r="E37" s="110"/>
      <c r="F37" s="110"/>
      <c r="G37" s="110"/>
      <c r="H37" s="110"/>
    </row>
    <row r="38" spans="1:8" ht="15">
      <c r="A38" s="110"/>
      <c r="B38" s="110"/>
      <c r="C38" s="110"/>
      <c r="D38" s="110"/>
      <c r="E38" s="110"/>
      <c r="F38" s="110"/>
      <c r="G38" s="110"/>
      <c r="H38" s="110"/>
    </row>
    <row r="40" spans="1:5" ht="15">
      <c r="A40" s="33" t="s">
        <v>79</v>
      </c>
      <c r="C40" s="34"/>
      <c r="D40" s="35"/>
      <c r="E40" s="35"/>
    </row>
    <row r="41" spans="1:5" ht="15">
      <c r="A41" s="33" t="s">
        <v>98</v>
      </c>
      <c r="C41" s="35"/>
      <c r="D41" s="35"/>
      <c r="E41" s="35"/>
    </row>
    <row r="42" spans="1:5" ht="15">
      <c r="A42" s="33" t="s">
        <v>41</v>
      </c>
      <c r="C42" s="35"/>
      <c r="D42" s="35"/>
      <c r="E42" s="35"/>
    </row>
  </sheetData>
  <sheetProtection/>
  <mergeCells count="25">
    <mergeCell ref="C26:C28"/>
    <mergeCell ref="D30:D32"/>
    <mergeCell ref="E18:E32"/>
    <mergeCell ref="C30:C32"/>
    <mergeCell ref="D18:D20"/>
    <mergeCell ref="D22:D24"/>
    <mergeCell ref="A36:H38"/>
    <mergeCell ref="F10:F12"/>
    <mergeCell ref="F14:F16"/>
    <mergeCell ref="F18:F20"/>
    <mergeCell ref="F22:F24"/>
    <mergeCell ref="F26:F28"/>
    <mergeCell ref="F30:F32"/>
    <mergeCell ref="D26:D28"/>
    <mergeCell ref="C18:C20"/>
    <mergeCell ref="C22:C24"/>
    <mergeCell ref="C2:E2"/>
    <mergeCell ref="C3:E3"/>
    <mergeCell ref="C4:E4"/>
    <mergeCell ref="A7:H7"/>
    <mergeCell ref="E10:E16"/>
    <mergeCell ref="C10:C12"/>
    <mergeCell ref="C14:C16"/>
    <mergeCell ref="D10:D12"/>
    <mergeCell ref="D14:D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9C362"/>
    <pageSetUpPr fitToPage="1"/>
  </sheetPr>
  <dimension ref="A2:DB37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4.00390625" style="0" customWidth="1"/>
    <col min="2" max="2" width="31.421875" style="0" customWidth="1"/>
    <col min="3" max="3" width="14.140625" style="0" customWidth="1"/>
    <col min="4" max="4" width="25.28125" style="0" customWidth="1"/>
    <col min="5" max="5" width="31.8515625" style="0" customWidth="1"/>
    <col min="6" max="6" width="29.421875" style="0" customWidth="1"/>
    <col min="7" max="7" width="34.421875" style="0" customWidth="1"/>
    <col min="8" max="8" width="16.00390625" style="0" customWidth="1"/>
    <col min="9" max="9" width="11.421875" style="1" customWidth="1"/>
    <col min="10" max="10" width="14.7109375" style="1" customWidth="1"/>
    <col min="11" max="11" width="15.28125" style="1" bestFit="1" customWidth="1"/>
    <col min="12" max="12" width="11.421875" style="2" customWidth="1"/>
    <col min="13" max="13" width="11.421875" style="0" customWidth="1"/>
  </cols>
  <sheetData>
    <row r="2" spans="3:5" ht="25.5" customHeight="1">
      <c r="C2" s="111"/>
      <c r="D2" s="111"/>
      <c r="E2" s="111"/>
    </row>
    <row r="3" spans="3:5" ht="15" customHeight="1">
      <c r="C3" s="111"/>
      <c r="D3" s="111"/>
      <c r="E3" s="111"/>
    </row>
    <row r="4" spans="3:5" ht="15" customHeight="1">
      <c r="C4" s="111"/>
      <c r="D4" s="111"/>
      <c r="E4" s="111"/>
    </row>
    <row r="7" spans="1:10" ht="20.25" customHeight="1">
      <c r="A7" s="112" t="s">
        <v>0</v>
      </c>
      <c r="B7" s="112"/>
      <c r="C7" s="112"/>
      <c r="D7" s="112"/>
      <c r="E7" s="112"/>
      <c r="F7" s="112"/>
      <c r="G7" s="112"/>
      <c r="H7" s="112"/>
      <c r="I7" s="3"/>
      <c r="J7" s="3"/>
    </row>
    <row r="8" spans="2:10" ht="20.25" customHeight="1" thickBot="1">
      <c r="B8" s="4"/>
      <c r="C8" s="4"/>
      <c r="D8" s="4"/>
      <c r="E8" s="4"/>
      <c r="F8" s="4"/>
      <c r="G8" s="4"/>
      <c r="H8" s="4"/>
      <c r="I8" s="5"/>
      <c r="J8" s="5"/>
    </row>
    <row r="9" spans="1:8" ht="94.5" thickBot="1">
      <c r="A9" s="6" t="s">
        <v>1</v>
      </c>
      <c r="B9" s="7" t="s">
        <v>2</v>
      </c>
      <c r="C9" s="8" t="s">
        <v>3</v>
      </c>
      <c r="D9" s="9" t="s">
        <v>4</v>
      </c>
      <c r="E9" s="8" t="s">
        <v>5</v>
      </c>
      <c r="F9" s="9" t="s">
        <v>6</v>
      </c>
      <c r="G9" s="8" t="s">
        <v>7</v>
      </c>
      <c r="H9" s="10" t="s">
        <v>8</v>
      </c>
    </row>
    <row r="10" spans="1:12" s="17" customFormat="1" ht="90" customHeight="1" thickBot="1">
      <c r="A10" s="59">
        <v>2015</v>
      </c>
      <c r="B10" s="59" t="s">
        <v>17</v>
      </c>
      <c r="C10" s="115" t="s">
        <v>10</v>
      </c>
      <c r="D10" s="115" t="s">
        <v>50</v>
      </c>
      <c r="E10" s="115" t="s">
        <v>12</v>
      </c>
      <c r="F10" s="117" t="s">
        <v>51</v>
      </c>
      <c r="G10" s="101" t="s">
        <v>80</v>
      </c>
      <c r="H10" s="102">
        <v>65</v>
      </c>
      <c r="I10" s="80"/>
      <c r="J10" s="15"/>
      <c r="K10" s="15"/>
      <c r="L10" s="16"/>
    </row>
    <row r="11" spans="1:12" s="17" customFormat="1" ht="90" customHeight="1" thickBot="1">
      <c r="A11" s="77">
        <v>2015</v>
      </c>
      <c r="B11" s="77" t="s">
        <v>14</v>
      </c>
      <c r="C11" s="116"/>
      <c r="D11" s="116"/>
      <c r="E11" s="116"/>
      <c r="F11" s="118"/>
      <c r="G11" s="103" t="s">
        <v>81</v>
      </c>
      <c r="H11" s="104">
        <v>97.2</v>
      </c>
      <c r="I11" s="79"/>
      <c r="J11" s="15"/>
      <c r="K11" s="15"/>
      <c r="L11" s="16"/>
    </row>
    <row r="12" spans="1:12" s="17" customFormat="1" ht="90" customHeight="1" thickBot="1">
      <c r="A12" s="100">
        <v>2015</v>
      </c>
      <c r="B12" s="100" t="s">
        <v>59</v>
      </c>
      <c r="C12" s="116"/>
      <c r="D12" s="116"/>
      <c r="E12" s="116"/>
      <c r="F12" s="118"/>
      <c r="G12" s="103" t="s">
        <v>84</v>
      </c>
      <c r="H12" s="104">
        <v>97.5</v>
      </c>
      <c r="I12" s="79"/>
      <c r="J12" s="15"/>
      <c r="K12" s="15"/>
      <c r="L12" s="16"/>
    </row>
    <row r="13" spans="1:12" s="17" customFormat="1" ht="90" customHeight="1" thickBot="1">
      <c r="A13" s="83">
        <v>2015</v>
      </c>
      <c r="B13" s="83" t="s">
        <v>43</v>
      </c>
      <c r="C13" s="123"/>
      <c r="D13" s="123"/>
      <c r="E13" s="116"/>
      <c r="F13" s="129"/>
      <c r="G13" s="103" t="s">
        <v>91</v>
      </c>
      <c r="H13" s="104">
        <v>96.8</v>
      </c>
      <c r="I13" s="80"/>
      <c r="J13" s="15"/>
      <c r="K13" s="15"/>
      <c r="L13" s="16"/>
    </row>
    <row r="14" spans="1:12" s="17" customFormat="1" ht="90" customHeight="1" thickBot="1">
      <c r="A14" s="59">
        <v>2015</v>
      </c>
      <c r="B14" s="59" t="s">
        <v>17</v>
      </c>
      <c r="C14" s="115" t="s">
        <v>10</v>
      </c>
      <c r="D14" s="115" t="s">
        <v>11</v>
      </c>
      <c r="E14" s="116"/>
      <c r="F14" s="130" t="s">
        <v>13</v>
      </c>
      <c r="G14" s="78" t="s">
        <v>74</v>
      </c>
      <c r="H14" s="81">
        <v>95.7</v>
      </c>
      <c r="I14" s="73"/>
      <c r="J14" s="15"/>
      <c r="K14" s="15"/>
      <c r="L14" s="16"/>
    </row>
    <row r="15" spans="1:12" s="17" customFormat="1" ht="90" customHeight="1" thickBot="1">
      <c r="A15" s="77">
        <v>2015</v>
      </c>
      <c r="B15" s="77" t="s">
        <v>14</v>
      </c>
      <c r="C15" s="116"/>
      <c r="D15" s="116"/>
      <c r="E15" s="116"/>
      <c r="F15" s="126"/>
      <c r="G15" s="76" t="s">
        <v>82</v>
      </c>
      <c r="H15" s="75">
        <v>96.9</v>
      </c>
      <c r="I15" s="80"/>
      <c r="J15" s="15"/>
      <c r="K15" s="15"/>
      <c r="L15" s="16"/>
    </row>
    <row r="16" spans="1:12" s="17" customFormat="1" ht="90" customHeight="1" thickBot="1">
      <c r="A16" s="99">
        <v>2015</v>
      </c>
      <c r="B16" s="99" t="s">
        <v>59</v>
      </c>
      <c r="C16" s="116"/>
      <c r="D16" s="116"/>
      <c r="E16" s="116"/>
      <c r="F16" s="126"/>
      <c r="G16" s="99" t="s">
        <v>82</v>
      </c>
      <c r="H16" s="32">
        <v>96.9</v>
      </c>
      <c r="I16" s="80"/>
      <c r="J16" s="15"/>
      <c r="K16" s="15"/>
      <c r="L16" s="16"/>
    </row>
    <row r="17" spans="1:12" s="17" customFormat="1" ht="90" customHeight="1" thickBot="1">
      <c r="A17" s="85">
        <v>2015</v>
      </c>
      <c r="B17" s="108" t="s">
        <v>43</v>
      </c>
      <c r="C17" s="116"/>
      <c r="D17" s="116"/>
      <c r="E17" s="116"/>
      <c r="F17" s="126"/>
      <c r="G17" s="85" t="s">
        <v>69</v>
      </c>
      <c r="H17" s="32">
        <v>98.8</v>
      </c>
      <c r="I17" s="80"/>
      <c r="J17" s="73"/>
      <c r="K17" s="15"/>
      <c r="L17" s="16"/>
    </row>
    <row r="18" spans="1:106" s="24" customFormat="1" ht="90" customHeight="1" thickBot="1">
      <c r="A18" s="87">
        <v>2015</v>
      </c>
      <c r="B18" s="88" t="s">
        <v>17</v>
      </c>
      <c r="C18" s="131" t="s">
        <v>10</v>
      </c>
      <c r="D18" s="131" t="s">
        <v>18</v>
      </c>
      <c r="E18" s="115" t="s">
        <v>19</v>
      </c>
      <c r="F18" s="132" t="s">
        <v>20</v>
      </c>
      <c r="G18" s="88" t="s">
        <v>86</v>
      </c>
      <c r="H18" s="89">
        <v>63.9</v>
      </c>
      <c r="I18" s="80"/>
      <c r="J18" s="15"/>
      <c r="K18" s="15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5"/>
    </row>
    <row r="19" spans="1:106" s="48" customFormat="1" ht="90" customHeight="1" thickBot="1">
      <c r="A19" s="90">
        <v>2015</v>
      </c>
      <c r="B19" s="86" t="s">
        <v>14</v>
      </c>
      <c r="C19" s="116"/>
      <c r="D19" s="116"/>
      <c r="E19" s="116"/>
      <c r="F19" s="125"/>
      <c r="G19" s="86" t="s">
        <v>87</v>
      </c>
      <c r="H19" s="91">
        <v>98.8</v>
      </c>
      <c r="I19" s="80"/>
      <c r="J19" s="15"/>
      <c r="K19" s="15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5"/>
    </row>
    <row r="20" spans="1:106" s="48" customFormat="1" ht="90" customHeight="1" thickBot="1">
      <c r="A20" s="90">
        <v>2015</v>
      </c>
      <c r="B20" s="100" t="s">
        <v>59</v>
      </c>
      <c r="C20" s="116"/>
      <c r="D20" s="116"/>
      <c r="E20" s="116"/>
      <c r="F20" s="125"/>
      <c r="G20" s="100" t="s">
        <v>85</v>
      </c>
      <c r="H20" s="91">
        <v>99.9</v>
      </c>
      <c r="I20" s="80"/>
      <c r="J20" s="15"/>
      <c r="K20" s="15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5"/>
    </row>
    <row r="21" spans="1:106" s="48" customFormat="1" ht="90" customHeight="1" thickBot="1">
      <c r="A21" s="90">
        <v>2015</v>
      </c>
      <c r="B21" s="108" t="s">
        <v>43</v>
      </c>
      <c r="C21" s="123"/>
      <c r="D21" s="123"/>
      <c r="E21" s="116"/>
      <c r="F21" s="133"/>
      <c r="G21" s="86" t="s">
        <v>92</v>
      </c>
      <c r="H21" s="91">
        <v>99.4</v>
      </c>
      <c r="I21" s="80"/>
      <c r="J21" s="73"/>
      <c r="K21" s="15"/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5"/>
    </row>
    <row r="22" spans="1:12" s="17" customFormat="1" ht="90" customHeight="1" thickBot="1">
      <c r="A22" s="90">
        <v>2015</v>
      </c>
      <c r="B22" s="86" t="s">
        <v>17</v>
      </c>
      <c r="C22" s="115" t="s">
        <v>10</v>
      </c>
      <c r="D22" s="115" t="s">
        <v>21</v>
      </c>
      <c r="E22" s="116"/>
      <c r="F22" s="124" t="s">
        <v>22</v>
      </c>
      <c r="G22" s="86" t="s">
        <v>75</v>
      </c>
      <c r="H22" s="91">
        <v>96.5</v>
      </c>
      <c r="I22" s="15"/>
      <c r="J22" s="15"/>
      <c r="K22" s="15"/>
      <c r="L22" s="16"/>
    </row>
    <row r="23" spans="1:12" s="17" customFormat="1" ht="90" customHeight="1" thickBot="1">
      <c r="A23" s="90">
        <v>2015</v>
      </c>
      <c r="B23" s="86" t="s">
        <v>14</v>
      </c>
      <c r="C23" s="116"/>
      <c r="D23" s="116"/>
      <c r="E23" s="116"/>
      <c r="F23" s="125"/>
      <c r="G23" s="85" t="s">
        <v>83</v>
      </c>
      <c r="H23" s="92">
        <v>96.9</v>
      </c>
      <c r="I23" s="80"/>
      <c r="J23" s="15"/>
      <c r="K23" s="15"/>
      <c r="L23" s="16"/>
    </row>
    <row r="24" spans="1:12" s="17" customFormat="1" ht="90" customHeight="1" thickBot="1">
      <c r="A24" s="90">
        <v>2015</v>
      </c>
      <c r="B24" s="100" t="s">
        <v>59</v>
      </c>
      <c r="C24" s="116"/>
      <c r="D24" s="116"/>
      <c r="E24" s="116"/>
      <c r="F24" s="125"/>
      <c r="G24" s="99" t="s">
        <v>88</v>
      </c>
      <c r="H24" s="92">
        <v>96.2</v>
      </c>
      <c r="I24" s="80"/>
      <c r="J24" s="15"/>
      <c r="K24" s="15"/>
      <c r="L24" s="16"/>
    </row>
    <row r="25" spans="1:12" s="17" customFormat="1" ht="90" customHeight="1" thickBot="1">
      <c r="A25" s="90">
        <v>2016</v>
      </c>
      <c r="B25" s="108" t="s">
        <v>43</v>
      </c>
      <c r="C25" s="123"/>
      <c r="D25" s="123"/>
      <c r="E25" s="116"/>
      <c r="F25" s="125"/>
      <c r="G25" s="85" t="s">
        <v>93</v>
      </c>
      <c r="H25" s="92">
        <v>97.1</v>
      </c>
      <c r="I25" s="105"/>
      <c r="J25" s="73"/>
      <c r="K25" s="15"/>
      <c r="L25" s="16"/>
    </row>
    <row r="26" spans="1:12" s="17" customFormat="1" ht="90" customHeight="1" thickBot="1">
      <c r="A26" s="90">
        <v>2015</v>
      </c>
      <c r="B26" s="84" t="s">
        <v>17</v>
      </c>
      <c r="C26" s="115" t="s">
        <v>10</v>
      </c>
      <c r="D26" s="115" t="s">
        <v>23</v>
      </c>
      <c r="E26" s="126"/>
      <c r="F26" s="113" t="s">
        <v>24</v>
      </c>
      <c r="G26" s="82" t="s">
        <v>36</v>
      </c>
      <c r="H26" s="93">
        <v>0</v>
      </c>
      <c r="I26" s="15"/>
      <c r="J26" s="15"/>
      <c r="K26" s="15"/>
      <c r="L26" s="16"/>
    </row>
    <row r="27" spans="1:12" s="17" customFormat="1" ht="90" customHeight="1" thickBot="1">
      <c r="A27" s="94">
        <v>2015</v>
      </c>
      <c r="B27" s="84" t="s">
        <v>14</v>
      </c>
      <c r="C27" s="116"/>
      <c r="D27" s="116"/>
      <c r="E27" s="126"/>
      <c r="F27" s="114"/>
      <c r="G27" s="82" t="s">
        <v>36</v>
      </c>
      <c r="H27" s="93">
        <v>0</v>
      </c>
      <c r="I27" s="15"/>
      <c r="J27" s="15"/>
      <c r="K27" s="15"/>
      <c r="L27" s="16"/>
    </row>
    <row r="28" spans="1:12" s="17" customFormat="1" ht="90" customHeight="1" thickBot="1">
      <c r="A28" s="95">
        <v>2015</v>
      </c>
      <c r="B28" s="96" t="s">
        <v>59</v>
      </c>
      <c r="C28" s="116"/>
      <c r="D28" s="116"/>
      <c r="E28" s="126"/>
      <c r="F28" s="114"/>
      <c r="G28" s="97" t="s">
        <v>89</v>
      </c>
      <c r="H28" s="98">
        <v>100</v>
      </c>
      <c r="I28" s="15"/>
      <c r="J28" s="15"/>
      <c r="K28" s="15"/>
      <c r="L28" s="16"/>
    </row>
    <row r="29" spans="1:8" ht="90" customHeight="1" thickBot="1">
      <c r="A29" s="95">
        <v>2015</v>
      </c>
      <c r="B29" s="108" t="s">
        <v>43</v>
      </c>
      <c r="C29" s="134"/>
      <c r="D29" s="134"/>
      <c r="E29" s="127"/>
      <c r="F29" s="128"/>
      <c r="G29" s="97" t="s">
        <v>94</v>
      </c>
      <c r="H29" s="98">
        <v>76.1</v>
      </c>
    </row>
    <row r="30" spans="2:5" ht="15">
      <c r="B30" s="33"/>
      <c r="C30" s="34"/>
      <c r="D30" s="35"/>
      <c r="E30" s="35"/>
    </row>
    <row r="32" spans="1:8" ht="33.75" customHeight="1">
      <c r="A32" s="122" t="s">
        <v>90</v>
      </c>
      <c r="B32" s="122"/>
      <c r="C32" s="122"/>
      <c r="D32" s="122"/>
      <c r="E32" s="122"/>
      <c r="F32" s="122"/>
      <c r="G32" s="122"/>
      <c r="H32" s="122"/>
    </row>
    <row r="33" spans="1:8" ht="15">
      <c r="A33" s="56"/>
      <c r="B33" s="56"/>
      <c r="C33" s="56"/>
      <c r="D33" s="56"/>
      <c r="E33" s="56"/>
      <c r="F33" s="56"/>
      <c r="G33" s="56"/>
      <c r="H33" s="56"/>
    </row>
    <row r="35" spans="1:5" ht="15">
      <c r="A35" s="33" t="s">
        <v>95</v>
      </c>
      <c r="C35" s="34"/>
      <c r="D35" s="35"/>
      <c r="E35" s="35"/>
    </row>
    <row r="36" spans="1:5" ht="15">
      <c r="A36" s="33" t="s">
        <v>98</v>
      </c>
      <c r="C36" s="35"/>
      <c r="D36" s="35"/>
      <c r="E36" s="35"/>
    </row>
    <row r="37" spans="1:5" ht="15">
      <c r="A37" s="33" t="s">
        <v>41</v>
      </c>
      <c r="C37" s="35"/>
      <c r="D37" s="35"/>
      <c r="E37" s="35"/>
    </row>
  </sheetData>
  <sheetProtection/>
  <mergeCells count="22">
    <mergeCell ref="C18:C21"/>
    <mergeCell ref="D18:D21"/>
    <mergeCell ref="F18:F21"/>
    <mergeCell ref="C22:C25"/>
    <mergeCell ref="C26:C29"/>
    <mergeCell ref="D26:D29"/>
    <mergeCell ref="D10:D13"/>
    <mergeCell ref="F10:F13"/>
    <mergeCell ref="C14:C17"/>
    <mergeCell ref="D14:D17"/>
    <mergeCell ref="E10:E17"/>
    <mergeCell ref="F14:F17"/>
    <mergeCell ref="A32:H32"/>
    <mergeCell ref="C2:E2"/>
    <mergeCell ref="C3:E3"/>
    <mergeCell ref="C4:E4"/>
    <mergeCell ref="A7:H7"/>
    <mergeCell ref="D22:D25"/>
    <mergeCell ref="F22:F25"/>
    <mergeCell ref="E18:E29"/>
    <mergeCell ref="F26:F29"/>
    <mergeCell ref="C10:C13"/>
  </mergeCell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09C362"/>
    <pageSetUpPr fitToPage="1"/>
  </sheetPr>
  <dimension ref="A2:DB18"/>
  <sheetViews>
    <sheetView tabSelected="1" zoomScale="85" zoomScaleNormal="85" zoomScalePageLayoutView="0" workbookViewId="0" topLeftCell="A1">
      <selection activeCell="D17" sqref="D17"/>
    </sheetView>
  </sheetViews>
  <sheetFormatPr defaultColWidth="11.421875" defaultRowHeight="15"/>
  <cols>
    <col min="1" max="1" width="14.00390625" style="0" customWidth="1"/>
    <col min="2" max="2" width="31.421875" style="0" customWidth="1"/>
    <col min="3" max="3" width="14.140625" style="0" customWidth="1"/>
    <col min="4" max="4" width="25.28125" style="0" customWidth="1"/>
    <col min="5" max="5" width="31.8515625" style="0" customWidth="1"/>
    <col min="6" max="6" width="29.421875" style="0" customWidth="1"/>
    <col min="7" max="7" width="34.421875" style="0" customWidth="1"/>
    <col min="8" max="8" width="16.00390625" style="0" customWidth="1"/>
    <col min="9" max="9" width="11.421875" style="1" customWidth="1"/>
    <col min="10" max="10" width="14.7109375" style="1" customWidth="1"/>
    <col min="11" max="11" width="15.28125" style="1" bestFit="1" customWidth="1"/>
    <col min="12" max="12" width="11.421875" style="2" customWidth="1"/>
    <col min="13" max="13" width="11.421875" style="0" customWidth="1"/>
  </cols>
  <sheetData>
    <row r="2" spans="3:5" ht="25.5" customHeight="1">
      <c r="C2" s="111"/>
      <c r="D2" s="111"/>
      <c r="E2" s="111"/>
    </row>
    <row r="3" spans="3:5" ht="15" customHeight="1">
      <c r="C3" s="111"/>
      <c r="D3" s="111"/>
      <c r="E3" s="111"/>
    </row>
    <row r="4" spans="3:5" ht="15" customHeight="1">
      <c r="C4" s="111"/>
      <c r="D4" s="111"/>
      <c r="E4" s="111"/>
    </row>
    <row r="7" spans="1:10" ht="20.25" customHeight="1">
      <c r="A7" s="112" t="s">
        <v>0</v>
      </c>
      <c r="B7" s="112"/>
      <c r="C7" s="112"/>
      <c r="D7" s="112"/>
      <c r="E7" s="112"/>
      <c r="F7" s="112"/>
      <c r="G7" s="112"/>
      <c r="H7" s="112"/>
      <c r="I7" s="3"/>
      <c r="J7" s="3"/>
    </row>
    <row r="8" spans="2:10" ht="20.25" customHeight="1" thickBot="1">
      <c r="B8" s="4"/>
      <c r="C8" s="4"/>
      <c r="D8" s="4"/>
      <c r="E8" s="4"/>
      <c r="F8" s="4"/>
      <c r="G8" s="4"/>
      <c r="H8" s="4"/>
      <c r="I8" s="5"/>
      <c r="J8" s="5"/>
    </row>
    <row r="9" spans="1:8" ht="94.5" thickBot="1">
      <c r="A9" s="6" t="s">
        <v>1</v>
      </c>
      <c r="B9" s="7" t="s">
        <v>2</v>
      </c>
      <c r="C9" s="8" t="s">
        <v>3</v>
      </c>
      <c r="D9" s="9" t="s">
        <v>4</v>
      </c>
      <c r="E9" s="8" t="s">
        <v>5</v>
      </c>
      <c r="F9" s="9" t="s">
        <v>6</v>
      </c>
      <c r="G9" s="8" t="s">
        <v>7</v>
      </c>
      <c r="H9" s="10" t="s">
        <v>8</v>
      </c>
    </row>
    <row r="10" spans="1:12" s="17" customFormat="1" ht="90" customHeight="1" thickBot="1">
      <c r="A10" s="106">
        <v>2016</v>
      </c>
      <c r="B10" s="106" t="s">
        <v>99</v>
      </c>
      <c r="C10" s="135" t="s">
        <v>97</v>
      </c>
      <c r="D10" s="136"/>
      <c r="E10" s="136"/>
      <c r="F10" s="136"/>
      <c r="G10" s="136"/>
      <c r="H10" s="137"/>
      <c r="I10" s="80"/>
      <c r="J10" s="15"/>
      <c r="K10" s="15"/>
      <c r="L10" s="16"/>
    </row>
    <row r="11" spans="2:5" ht="15">
      <c r="B11" s="33"/>
      <c r="C11" s="34"/>
      <c r="D11" s="35"/>
      <c r="E11" s="35"/>
    </row>
    <row r="13" spans="1:8" ht="62.25" customHeight="1">
      <c r="A13" s="122" t="s">
        <v>96</v>
      </c>
      <c r="B13" s="122"/>
      <c r="C13" s="122"/>
      <c r="D13" s="122"/>
      <c r="E13" s="122"/>
      <c r="F13" s="122"/>
      <c r="G13" s="122"/>
      <c r="H13" s="122"/>
    </row>
    <row r="14" spans="1:106" s="1" customFormat="1" ht="15">
      <c r="A14" s="107"/>
      <c r="B14" s="107"/>
      <c r="C14" s="107"/>
      <c r="D14" s="107"/>
      <c r="E14" s="107"/>
      <c r="F14" s="107"/>
      <c r="G14" s="107"/>
      <c r="H14" s="107"/>
      <c r="L14" s="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</row>
    <row r="16" spans="1:106" s="1" customFormat="1" ht="15">
      <c r="A16" s="33" t="s">
        <v>101</v>
      </c>
      <c r="B16"/>
      <c r="C16" s="34"/>
      <c r="D16" s="35"/>
      <c r="E16" s="35"/>
      <c r="F16"/>
      <c r="G16"/>
      <c r="H16"/>
      <c r="L16" s="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</row>
    <row r="17" spans="1:106" s="1" customFormat="1" ht="15">
      <c r="A17" s="33" t="s">
        <v>100</v>
      </c>
      <c r="B17"/>
      <c r="C17" s="35"/>
      <c r="D17" s="35"/>
      <c r="E17" s="35"/>
      <c r="F17"/>
      <c r="G17"/>
      <c r="H17"/>
      <c r="L17" s="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:106" s="1" customFormat="1" ht="15">
      <c r="A18" s="33" t="s">
        <v>41</v>
      </c>
      <c r="B18"/>
      <c r="C18" s="35"/>
      <c r="D18" s="35"/>
      <c r="E18" s="35"/>
      <c r="F18"/>
      <c r="G18"/>
      <c r="H18"/>
      <c r="L18" s="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</row>
  </sheetData>
  <sheetProtection/>
  <mergeCells count="6">
    <mergeCell ref="A13:H13"/>
    <mergeCell ref="C10:H10"/>
    <mergeCell ref="C2:E2"/>
    <mergeCell ref="C3:E3"/>
    <mergeCell ref="C4:E4"/>
    <mergeCell ref="A7:H7"/>
  </mergeCells>
  <hyperlinks>
    <hyperlink ref="C10:H10" r:id="rId1" display="Vínculo"/>
  </hyperlink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scale="5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hecaiko9</dc:creator>
  <cp:keywords/>
  <dc:description/>
  <cp:lastModifiedBy>sergio hernandez rodriguez</cp:lastModifiedBy>
  <cp:lastPrinted>2016-10-19T20:06:07Z</cp:lastPrinted>
  <dcterms:created xsi:type="dcterms:W3CDTF">2012-02-22T18:19:51Z</dcterms:created>
  <dcterms:modified xsi:type="dcterms:W3CDTF">2017-04-05T16:49:55Z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